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4"/>
  </bookViews>
  <sheets>
    <sheet name="个人（5人）" sheetId="9" r:id="rId1"/>
    <sheet name="小微企业（3户）" sheetId="10" r:id="rId2"/>
    <sheet name="邮储个人7人" sheetId="19" r:id="rId3"/>
    <sheet name="邮储小微3户" sheetId="20" r:id="rId4"/>
    <sheet name="农商行个人5人" sheetId="21" r:id="rId5"/>
    <sheet name="农商行小微企业2户" sheetId="22" r:id="rId6"/>
  </sheets>
  <definedNames>
    <definedName name="_xlnm._FilterDatabase" localSheetId="0" hidden="1">'个人（5人）'!$A$3:$U$10</definedName>
    <definedName name="_xlnm._FilterDatabase" localSheetId="1" hidden="1">'小微企业（3户）'!$A$3:$W$9</definedName>
    <definedName name="_xlnm._FilterDatabase" localSheetId="4" hidden="1">农商行个人5人!$A$3:$U$9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陈僖</author>
  </authors>
  <commentList>
    <comment ref="K4" authorId="0">
      <text>
        <r>
          <rPr>
            <b/>
            <sz val="9"/>
            <rFont val="宋体"/>
            <charset val="134"/>
          </rPr>
          <t>陈僖:</t>
        </r>
        <r>
          <rPr>
            <sz val="9"/>
            <rFont val="宋体"/>
            <charset val="134"/>
          </rPr>
          <t xml:space="preserve">
2024.4.21提前还本金52万元
</t>
        </r>
      </text>
    </comment>
  </commentList>
</comments>
</file>

<file path=xl/sharedStrings.xml><?xml version="1.0" encoding="utf-8"?>
<sst xmlns="http://schemas.openxmlformats.org/spreadsheetml/2006/main" count="400" uniqueCount="214">
  <si>
    <t>清江浦区2025年第二批个人富民创业担保贷款贴息放发表</t>
  </si>
  <si>
    <t>序号</t>
  </si>
  <si>
    <t>姓名</t>
  </si>
  <si>
    <t>性别</t>
  </si>
  <si>
    <t>实体名称</t>
  </si>
  <si>
    <t>带动人员</t>
  </si>
  <si>
    <t>申请贷款金额</t>
  </si>
  <si>
    <t>放款额度（万元）</t>
  </si>
  <si>
    <t>执行利率</t>
  </si>
  <si>
    <t>LPR</t>
  </si>
  <si>
    <t>人员性质</t>
  </si>
  <si>
    <t>合作银行</t>
  </si>
  <si>
    <t>贷款时间</t>
  </si>
  <si>
    <t>还款时间</t>
  </si>
  <si>
    <t>利息
总额</t>
  </si>
  <si>
    <t>贴息
标准</t>
  </si>
  <si>
    <t>测算
过程</t>
  </si>
  <si>
    <t>贴息
金额</t>
  </si>
  <si>
    <t>备   注</t>
  </si>
  <si>
    <t>高行</t>
  </si>
  <si>
    <t>男</t>
  </si>
  <si>
    <t>淮安经济技术开发区禾茶烘焙店</t>
  </si>
  <si>
    <t>30</t>
  </si>
  <si>
    <t>农民</t>
  </si>
  <si>
    <t>农业银行</t>
  </si>
  <si>
    <t>10350/2</t>
  </si>
  <si>
    <t>余小强</t>
  </si>
  <si>
    <t>清江浦小强信息咨询服务部</t>
  </si>
  <si>
    <t>15</t>
  </si>
  <si>
    <t>5687.53/2</t>
  </si>
  <si>
    <t>张平</t>
  </si>
  <si>
    <t>女</t>
  </si>
  <si>
    <t>清江浦区拓平电子产品经营部</t>
  </si>
  <si>
    <t>彭海波</t>
  </si>
  <si>
    <t>淮安经济技术开发区德联机动车修理服务中心</t>
  </si>
  <si>
    <t>城镇登记失业人员</t>
  </si>
  <si>
    <t>4.19%-（3.45%
-1.5%）*15万/360*359</t>
  </si>
  <si>
    <t>实用359日</t>
  </si>
  <si>
    <t>钱飞杨</t>
  </si>
  <si>
    <t>清江浦区兆鑫五金机电经营部</t>
  </si>
  <si>
    <t>其他</t>
  </si>
  <si>
    <t>【4.19%-（3.45%
-1.5%）】*15万/360*334/2</t>
  </si>
  <si>
    <t>实用334日</t>
  </si>
  <si>
    <t>合计</t>
  </si>
  <si>
    <t>制表人：                            分管主任：                                     中心主任：                                        分管局长：                             局长：</t>
  </si>
  <si>
    <t>清江浦区2025年第二批小微企业富民创业担保贷款贴息发放表</t>
  </si>
  <si>
    <t>利息总额（元）</t>
  </si>
  <si>
    <t>贴息标准%</t>
  </si>
  <si>
    <t>测算</t>
  </si>
  <si>
    <t>贴息金额（元）</t>
  </si>
  <si>
    <t>资金来源</t>
  </si>
  <si>
    <t>备  注</t>
  </si>
  <si>
    <t>姚舜炯</t>
  </si>
  <si>
    <t>江苏迦乐地工艺制品有限公司</t>
  </si>
  <si>
    <t>86133.31/2</t>
  </si>
  <si>
    <t>中央、省</t>
  </si>
  <si>
    <t>第三次</t>
  </si>
  <si>
    <t>邓爱民</t>
  </si>
  <si>
    <t>江苏恒象达物资有限公司</t>
  </si>
  <si>
    <t>53380/2</t>
  </si>
  <si>
    <t>史学贤</t>
  </si>
  <si>
    <t>淮安市开心二手车信息有限公司</t>
  </si>
  <si>
    <t>20231129</t>
  </si>
  <si>
    <t>20241108</t>
  </si>
  <si>
    <t>2%*200万/360*345</t>
  </si>
  <si>
    <t>第二次</t>
  </si>
  <si>
    <t>制表人：                            分管主任：                                  中心主任：                                 分管局长：                            局长：</t>
  </si>
  <si>
    <t>淮安市区富民创业担保贷款财政贴息明细表</t>
  </si>
  <si>
    <t>填报单位：邮储银行</t>
  </si>
  <si>
    <t>时间：2025年4月</t>
  </si>
  <si>
    <t>资格认定单位</t>
  </si>
  <si>
    <t>人员类别</t>
  </si>
  <si>
    <t>借款对象</t>
  </si>
  <si>
    <t>推荐金额</t>
  </si>
  <si>
    <t>贷款金额</t>
  </si>
  <si>
    <t>合同号</t>
  </si>
  <si>
    <t>放款时间</t>
  </si>
  <si>
    <t>上浮利率</t>
  </si>
  <si>
    <t>利息总额</t>
  </si>
  <si>
    <t>贴息标准</t>
  </si>
  <si>
    <t>测算过程</t>
  </si>
  <si>
    <t>申请贴息金额</t>
  </si>
  <si>
    <t>客户经理</t>
  </si>
  <si>
    <t>备注说明</t>
  </si>
  <si>
    <t>1</t>
  </si>
  <si>
    <t>清江浦</t>
  </si>
  <si>
    <t>李怀飞</t>
  </si>
  <si>
    <t>个体工商户李怀飞</t>
  </si>
  <si>
    <t>150000</t>
  </si>
  <si>
    <t>3299965Q224033080034</t>
  </si>
  <si>
    <t>2024-3-18</t>
  </si>
  <si>
    <t>2025-3-18</t>
  </si>
  <si>
    <t>4.45%</t>
  </si>
  <si>
    <t>3.45%</t>
  </si>
  <si>
    <t>6675.01</t>
  </si>
  <si>
    <t>减半贴息</t>
  </si>
  <si>
    <t>6675.01/2</t>
  </si>
  <si>
    <t>3337.51</t>
  </si>
  <si>
    <t>省级</t>
  </si>
  <si>
    <t>刘欢欢</t>
  </si>
  <si>
    <t>2</t>
  </si>
  <si>
    <t>文祝平</t>
  </si>
  <si>
    <t>清江浦区方雅鞋行鞋批发经营部</t>
  </si>
  <si>
    <t>3299965Q224043989737</t>
  </si>
  <si>
    <t>2024-4-19</t>
  </si>
  <si>
    <t>2025-4-19</t>
  </si>
  <si>
    <t>3</t>
  </si>
  <si>
    <t>孙海波</t>
  </si>
  <si>
    <t>个体工商户孙海波</t>
  </si>
  <si>
    <t>3299965Q224044121251</t>
  </si>
  <si>
    <t>2024-4-24</t>
  </si>
  <si>
    <t>2025-4-24</t>
  </si>
  <si>
    <t>4</t>
  </si>
  <si>
    <t>张野</t>
  </si>
  <si>
    <t>清江浦区张野服装批发部</t>
  </si>
  <si>
    <t>32013748224033527129</t>
  </si>
  <si>
    <t>庄恒恒</t>
  </si>
  <si>
    <t>5</t>
  </si>
  <si>
    <t>沈慧兵</t>
  </si>
  <si>
    <t>清江浦区宝宝乐孕婴母婴用品生活馆</t>
  </si>
  <si>
    <t>32013751224044293203</t>
  </si>
  <si>
    <t>6418.98</t>
  </si>
  <si>
    <t>6418.98/2</t>
  </si>
  <si>
    <t>陈熙</t>
  </si>
  <si>
    <t>6</t>
  </si>
  <si>
    <t>王冬洋</t>
  </si>
  <si>
    <t>清江浦区桔音咖啡馆</t>
  </si>
  <si>
    <t>32013751224032979059</t>
  </si>
  <si>
    <t>朱震宇</t>
  </si>
  <si>
    <t>7</t>
  </si>
  <si>
    <t>周若冰</t>
  </si>
  <si>
    <t>清江浦若冰美容工作室</t>
  </si>
  <si>
    <t>32013736222043524106</t>
  </si>
  <si>
    <t>全额贴息</t>
  </si>
  <si>
    <t>陈颖</t>
  </si>
  <si>
    <t>淮安市区富民创业担保贷款财政贴息明细表（邮储银行企业）</t>
  </si>
  <si>
    <t>填报单位：淮安市分行</t>
  </si>
  <si>
    <t>时间：</t>
  </si>
  <si>
    <t>推荐金额(元)</t>
  </si>
  <si>
    <t>货款金额</t>
  </si>
  <si>
    <t>银行网点</t>
  </si>
  <si>
    <t>中央</t>
  </si>
  <si>
    <t>清江浦区</t>
  </si>
  <si>
    <t>小微企业</t>
  </si>
  <si>
    <t>江苏乾元建设有限公司</t>
  </si>
  <si>
    <t>陆云峰</t>
  </si>
  <si>
    <t>040240415887646</t>
  </si>
  <si>
    <t>清江浦区支行</t>
  </si>
  <si>
    <t>2024.04.15</t>
  </si>
  <si>
    <t>2025.04.14</t>
  </si>
  <si>
    <t>15BP</t>
  </si>
  <si>
    <t>部份贴息</t>
  </si>
  <si>
    <t>101403.30/2</t>
  </si>
  <si>
    <t>省级、中央</t>
  </si>
  <si>
    <t>最高不超过2个点</t>
  </si>
  <si>
    <t>江苏楚中建设有限公司</t>
  </si>
  <si>
    <t>张娟</t>
  </si>
  <si>
    <t>0132024792220610136373</t>
  </si>
  <si>
    <t>2024.05.17</t>
  </si>
  <si>
    <t>2025.05.16</t>
  </si>
  <si>
    <t>0BP</t>
  </si>
  <si>
    <t>100289.59/2</t>
  </si>
  <si>
    <t>淮安市圆梦商贸有限公司</t>
  </si>
  <si>
    <t>赵安宁</t>
  </si>
  <si>
    <t>0632024792240321805611805132</t>
  </si>
  <si>
    <t>市分行营业部</t>
  </si>
  <si>
    <t>10BP</t>
  </si>
  <si>
    <t>85428.77/2</t>
  </si>
  <si>
    <t>合    计</t>
  </si>
  <si>
    <t>淮安市清江浦区富民创业担保贷款财政贴息明细表（农商行）</t>
  </si>
  <si>
    <t>填报单位：江苏淮安农村商业银行股份有限公司</t>
  </si>
  <si>
    <t>时间：2025年5月</t>
  </si>
  <si>
    <t>胡喜</t>
  </si>
  <si>
    <t>清江浦区胡阿喜餐饮店</t>
  </si>
  <si>
    <t>3208010534010000118036</t>
  </si>
  <si>
    <t>150000*[4.45-（3.45-1.5）]*/100/360*359/2</t>
  </si>
  <si>
    <t>张映雪</t>
  </si>
  <si>
    <t>王吉儒</t>
  </si>
  <si>
    <t>淮安市清江浦区快好准汽车配件经营部</t>
  </si>
  <si>
    <t>3208010504010000166012</t>
  </si>
  <si>
    <t>150000*[4.45-（3.45-1.5）]*/100/360*365/2</t>
  </si>
  <si>
    <t>沙汀</t>
  </si>
  <si>
    <t>实用365日</t>
  </si>
  <si>
    <t>李金彩</t>
  </si>
  <si>
    <t>淮安市众车网约车服务有限公司</t>
  </si>
  <si>
    <t>3208010504010000167529</t>
  </si>
  <si>
    <t>部分贴息</t>
  </si>
  <si>
    <t>150000*[4.45-（3.45-1.5）]/100/360*362</t>
  </si>
  <si>
    <t>实用362日</t>
  </si>
  <si>
    <t>高校毕业生</t>
  </si>
  <si>
    <t>张庆国</t>
  </si>
  <si>
    <t>淮安聚能户外拓展有限公司</t>
  </si>
  <si>
    <t>3208010504010000171701</t>
  </si>
  <si>
    <t>4487.04/2</t>
  </si>
  <si>
    <t>罗春</t>
  </si>
  <si>
    <t>清江浦区罗春窗帘布艺经营部</t>
  </si>
  <si>
    <t>3208010504010000171845</t>
  </si>
  <si>
    <t>6749.16/2</t>
  </si>
  <si>
    <t>淮安市清江浦区富民创业担保贷款财政贴息明细表（淮安农商行）</t>
  </si>
  <si>
    <t>江苏淮安农村商业银行股份有限公司</t>
  </si>
  <si>
    <t>江苏万高服务外包有限公司</t>
  </si>
  <si>
    <t>孟常委</t>
  </si>
  <si>
    <t>3208010504010000169661</t>
  </si>
  <si>
    <t>清江浦支行</t>
  </si>
  <si>
    <t>20BP</t>
  </si>
  <si>
    <t>91639.33/2</t>
  </si>
  <si>
    <t>第一次</t>
  </si>
  <si>
    <t>淮安市众轩汽车运输有限公司</t>
  </si>
  <si>
    <t>王园</t>
  </si>
  <si>
    <t>3208010534010000124065</t>
  </si>
  <si>
    <t>西园支行</t>
  </si>
  <si>
    <t>40BP</t>
  </si>
  <si>
    <t>75502.78/2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</si>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</sst>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&quot;￥&quot;#,##0.00;[Red]&quot;￥&quot;#,##0.00"/>
    <numFmt numFmtId="179" formatCode="yyyy/m/d;@"/>
    <numFmt numFmtId="180" formatCode="&quot;&quot;\¥&quot;&quot;#,##0.00;&quot;&quot;\¥&quot;&quot;\-#,##0.00"/>
    <numFmt numFmtId="181" formatCode="&quot;&quot;\¥&quot;&quot;#,##0.00;[Red]&quot;&quot;\¥&quot;&quot;#,##0.00"/>
    <numFmt numFmtId="182" formatCode="0.000%"/>
    <numFmt numFmtId="183" formatCode="0_ "/>
  </numFmts>
  <fonts count="48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b/>
      <sz val="24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rgb="FF000000"/>
      <name val="SimSun"/>
      <charset val="134"/>
    </font>
    <font>
      <b/>
      <sz val="11"/>
      <color rgb="FF000000"/>
      <name val="宋体"/>
      <charset val="134"/>
    </font>
    <font>
      <sz val="24"/>
      <name val="宋体"/>
      <charset val="134"/>
    </font>
    <font>
      <sz val="24"/>
      <color indexed="8"/>
      <name val="宋体"/>
      <charset val="134"/>
    </font>
    <font>
      <sz val="11"/>
      <name val="宋体"/>
      <charset val="134"/>
      <scheme val="minor"/>
    </font>
    <font>
      <sz val="10"/>
      <color rgb="FF000000"/>
      <name val="等线"/>
      <charset val="134"/>
    </font>
    <font>
      <sz val="11"/>
      <name val="SimSun"/>
      <charset val="134"/>
    </font>
    <font>
      <sz val="12"/>
      <name val="SimSun"/>
      <charset val="134"/>
    </font>
    <font>
      <sz val="12"/>
      <color rgb="FFFF0000"/>
      <name val="宋体"/>
      <charset val="134"/>
    </font>
    <font>
      <sz val="24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2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color indexed="8"/>
      <name val="宋体"/>
      <charset val="134"/>
    </font>
    <font>
      <sz val="10.5"/>
      <color theme="1"/>
      <name val="方正仿宋_GBK"/>
      <charset val="134"/>
    </font>
    <font>
      <sz val="16"/>
      <color theme="1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6" borderId="21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24" applyNumberFormat="0" applyAlignment="0" applyProtection="0">
      <alignment vertical="center"/>
    </xf>
    <xf numFmtId="0" fontId="36" fillId="8" borderId="25" applyNumberFormat="0" applyAlignment="0" applyProtection="0">
      <alignment vertical="center"/>
    </xf>
    <xf numFmtId="0" fontId="37" fillId="8" borderId="24" applyNumberFormat="0" applyAlignment="0" applyProtection="0">
      <alignment vertical="center"/>
    </xf>
    <xf numFmtId="0" fontId="38" fillId="9" borderId="26" applyNumberFormat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0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10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57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0" fontId="4" fillId="0" borderId="4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8" fontId="9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10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0" fontId="5" fillId="0" borderId="4" xfId="0" applyNumberFormat="1" applyFont="1" applyFill="1" applyBorder="1" applyAlignment="1">
      <alignment horizontal="center" vertical="center" wrapText="1"/>
    </xf>
    <xf numFmtId="179" fontId="1" fillId="3" borderId="3" xfId="0" applyNumberFormat="1" applyFont="1" applyFill="1" applyBorder="1" applyAlignment="1">
      <alignment horizontal="center" vertical="center" wrapText="1"/>
    </xf>
    <xf numFmtId="10" fontId="1" fillId="3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14" fontId="10" fillId="4" borderId="3" xfId="0" applyNumberFormat="1" applyFont="1" applyFill="1" applyBorder="1" applyAlignment="1">
      <alignment horizontal="center" vertical="center" wrapText="1"/>
    </xf>
    <xf numFmtId="10" fontId="10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0" fontId="14" fillId="0" borderId="0" xfId="0" applyNumberFormat="1" applyFont="1" applyFill="1" applyAlignment="1">
      <alignment vertical="center"/>
    </xf>
    <xf numFmtId="176" fontId="5" fillId="0" borderId="9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76" fontId="4" fillId="3" borderId="9" xfId="0" applyNumberFormat="1" applyFont="1" applyFill="1" applyBorder="1" applyAlignment="1">
      <alignment horizontal="center" vertical="center"/>
    </xf>
    <xf numFmtId="180" fontId="1" fillId="3" borderId="3" xfId="0" applyNumberFormat="1" applyFont="1" applyFill="1" applyBorder="1" applyAlignment="1">
      <alignment horizontal="center" vertical="center" wrapText="1"/>
    </xf>
    <xf numFmtId="176" fontId="10" fillId="4" borderId="3" xfId="0" applyNumberFormat="1" applyFont="1" applyFill="1" applyBorder="1" applyAlignment="1">
      <alignment horizontal="center" vertical="center" wrapText="1"/>
    </xf>
    <xf numFmtId="176" fontId="4" fillId="4" borderId="9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/>
    </xf>
    <xf numFmtId="176" fontId="0" fillId="0" borderId="12" xfId="0" applyNumberFormat="1" applyBorder="1">
      <alignment vertical="center"/>
    </xf>
    <xf numFmtId="10" fontId="15" fillId="0" borderId="3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 wrapText="1"/>
    </xf>
    <xf numFmtId="179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10" fontId="2" fillId="0" borderId="18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81" fontId="15" fillId="2" borderId="3" xfId="0" applyNumberFormat="1" applyFont="1" applyFill="1" applyBorder="1" applyAlignment="1">
      <alignment horizontal="center" vertical="center" wrapText="1"/>
    </xf>
    <xf numFmtId="181" fontId="4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49" fontId="21" fillId="0" borderId="3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49" fontId="23" fillId="0" borderId="3" xfId="0" applyNumberFormat="1" applyFont="1" applyFill="1" applyBorder="1" applyAlignment="1">
      <alignment horizontal="center" vertical="center"/>
    </xf>
    <xf numFmtId="49" fontId="21" fillId="0" borderId="3" xfId="0" applyNumberFormat="1" applyFont="1" applyFill="1" applyBorder="1" applyAlignment="1">
      <alignment horizontal="center" vertical="center"/>
    </xf>
    <xf numFmtId="49" fontId="17" fillId="0" borderId="10" xfId="0" applyNumberFormat="1" applyFont="1" applyFill="1" applyBorder="1" applyAlignment="1">
      <alignment horizontal="center" vertical="center" wrapText="1"/>
    </xf>
    <xf numFmtId="49" fontId="17" fillId="0" borderId="11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vertical="center" wrapText="1"/>
    </xf>
    <xf numFmtId="176" fontId="17" fillId="0" borderId="11" xfId="0" applyNumberFormat="1" applyFont="1" applyFill="1" applyBorder="1" applyAlignment="1">
      <alignment vertical="center" wrapText="1"/>
    </xf>
    <xf numFmtId="49" fontId="17" fillId="0" borderId="19" xfId="0" applyNumberFormat="1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 wrapText="1"/>
    </xf>
    <xf numFmtId="10" fontId="16" fillId="0" borderId="3" xfId="0" applyNumberFormat="1" applyFont="1" applyFill="1" applyBorder="1" applyAlignment="1">
      <alignment horizontal="center" vertical="center" wrapText="1"/>
    </xf>
    <xf numFmtId="182" fontId="16" fillId="0" borderId="3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176" fontId="17" fillId="0" borderId="10" xfId="0" applyNumberFormat="1" applyFont="1" applyFill="1" applyBorder="1" applyAlignment="1">
      <alignment vertical="center"/>
    </xf>
    <xf numFmtId="0" fontId="17" fillId="0" borderId="20" xfId="0" applyNumberFormat="1" applyFont="1" applyFill="1" applyBorder="1" applyAlignment="1">
      <alignment horizontal="center" vertical="center"/>
    </xf>
    <xf numFmtId="176" fontId="25" fillId="0" borderId="0" xfId="0" applyNumberFormat="1" applyFont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/>
    </xf>
    <xf numFmtId="0" fontId="21" fillId="0" borderId="3" xfId="49" applyFont="1" applyFill="1" applyBorder="1" applyAlignment="1">
      <alignment horizontal="center" vertical="center" textRotation="255" wrapText="1"/>
    </xf>
    <xf numFmtId="0" fontId="16" fillId="0" borderId="3" xfId="0" applyFont="1" applyFill="1" applyBorder="1" applyAlignment="1">
      <alignment vertical="center"/>
    </xf>
    <xf numFmtId="0" fontId="20" fillId="0" borderId="14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176" fontId="20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vertical="center"/>
    </xf>
    <xf numFmtId="0" fontId="16" fillId="0" borderId="19" xfId="0" applyFont="1" applyFill="1" applyBorder="1" applyAlignment="1">
      <alignment vertical="center"/>
    </xf>
    <xf numFmtId="183" fontId="20" fillId="0" borderId="3" xfId="0" applyNumberFormat="1" applyFont="1" applyFill="1" applyBorder="1" applyAlignment="1">
      <alignment horizontal="center" vertical="center" wrapText="1"/>
    </xf>
    <xf numFmtId="183" fontId="20" fillId="0" borderId="10" xfId="0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 wrapText="1"/>
    </xf>
    <xf numFmtId="182" fontId="16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vertical="center" wrapText="1"/>
    </xf>
    <xf numFmtId="10" fontId="16" fillId="0" borderId="3" xfId="0" applyNumberFormat="1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vertical="center" wrapText="1"/>
    </xf>
    <xf numFmtId="176" fontId="17" fillId="0" borderId="3" xfId="0" applyNumberFormat="1" applyFont="1" applyFill="1" applyBorder="1" applyAlignment="1">
      <alignment vertical="center" wrapText="1"/>
    </xf>
    <xf numFmtId="176" fontId="17" fillId="0" borderId="19" xfId="0" applyNumberFormat="1" applyFont="1" applyFill="1" applyBorder="1" applyAlignment="1">
      <alignment vertical="center"/>
    </xf>
    <xf numFmtId="0" fontId="16" fillId="0" borderId="14" xfId="0" applyFont="1" applyFill="1" applyBorder="1" applyAlignment="1">
      <alignment vertical="center"/>
    </xf>
    <xf numFmtId="176" fontId="17" fillId="0" borderId="14" xfId="0" applyNumberFormat="1" applyFont="1" applyFill="1" applyBorder="1" applyAlignment="1">
      <alignment vertical="center"/>
    </xf>
    <xf numFmtId="0" fontId="17" fillId="0" borderId="19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 quotePrefix="1">
      <alignment horizontal="center" vertical="center" wrapText="1"/>
    </xf>
    <xf numFmtId="0" fontId="10" fillId="4" borderId="3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tabSelected="1" view="pageLayout" zoomScaleNormal="100" workbookViewId="0">
      <selection activeCell="R8" sqref="R8"/>
    </sheetView>
  </sheetViews>
  <sheetFormatPr defaultColWidth="9" defaultRowHeight="13.5"/>
  <cols>
    <col min="1" max="1" width="2.95" customWidth="1"/>
    <col min="2" max="2" width="5.975" customWidth="1"/>
    <col min="3" max="3" width="3.66666666666667" customWidth="1"/>
    <col min="4" max="4" width="10.325" customWidth="1"/>
    <col min="5" max="5" width="4.48333333333333" style="69" customWidth="1"/>
    <col min="6" max="6" width="5.375" style="69" customWidth="1"/>
    <col min="7" max="7" width="5.7" style="69" customWidth="1"/>
    <col min="8" max="8" width="5" style="69" customWidth="1"/>
    <col min="9" max="9" width="5.29166666666667" style="69" customWidth="1"/>
    <col min="10" max="10" width="7.875" customWidth="1"/>
    <col min="11" max="11" width="8.375" customWidth="1"/>
    <col min="12" max="12" width="10.8666666666667" customWidth="1"/>
    <col min="13" max="13" width="11.5416666666667" style="69" customWidth="1"/>
    <col min="14" max="14" width="10.8666666666667" customWidth="1"/>
    <col min="15" max="15" width="7.46666666666667" style="33" customWidth="1"/>
    <col min="16" max="16" width="11.4083333333333" style="33" customWidth="1"/>
    <col min="17" max="17" width="8.69166666666667" customWidth="1"/>
    <col min="18" max="18" width="8.825" customWidth="1"/>
  </cols>
  <sheetData>
    <row r="1" ht="30" customHeight="1" spans="1:18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</row>
    <row r="2" customFormat="1" ht="15" customHeight="1" spans="1:17">
      <c r="A2" s="147"/>
      <c r="B2" s="147"/>
      <c r="C2" s="147"/>
      <c r="D2" s="147"/>
      <c r="E2" s="147"/>
      <c r="F2" s="147"/>
      <c r="G2" s="147"/>
      <c r="H2" s="147"/>
      <c r="I2" s="146"/>
      <c r="J2" s="146"/>
      <c r="K2" s="146"/>
      <c r="L2" s="146"/>
      <c r="M2" s="146"/>
      <c r="N2" s="146"/>
      <c r="O2" s="164"/>
      <c r="P2" s="164"/>
      <c r="Q2" s="146"/>
    </row>
    <row r="3" s="144" customFormat="1" ht="44" customHeight="1" spans="1:18">
      <c r="A3" s="148" t="s">
        <v>1</v>
      </c>
      <c r="B3" s="149" t="s">
        <v>2</v>
      </c>
      <c r="C3" s="148" t="s">
        <v>3</v>
      </c>
      <c r="D3" s="148" t="s">
        <v>4</v>
      </c>
      <c r="E3" s="149" t="s">
        <v>5</v>
      </c>
      <c r="F3" s="177" t="s">
        <v>6</v>
      </c>
      <c r="G3" s="149" t="s">
        <v>7</v>
      </c>
      <c r="H3" s="149" t="s">
        <v>8</v>
      </c>
      <c r="I3" s="149" t="s">
        <v>9</v>
      </c>
      <c r="J3" s="149" t="s">
        <v>10</v>
      </c>
      <c r="K3" s="149" t="s">
        <v>11</v>
      </c>
      <c r="L3" s="149" t="s">
        <v>12</v>
      </c>
      <c r="M3" s="149" t="s">
        <v>13</v>
      </c>
      <c r="N3" s="149" t="s">
        <v>14</v>
      </c>
      <c r="O3" s="149" t="s">
        <v>15</v>
      </c>
      <c r="P3" s="149" t="s">
        <v>16</v>
      </c>
      <c r="Q3" s="149" t="s">
        <v>17</v>
      </c>
      <c r="R3" s="165" t="s">
        <v>18</v>
      </c>
    </row>
    <row r="4" s="144" customFormat="1" ht="44" customHeight="1" spans="1:18">
      <c r="A4" s="178">
        <v>1</v>
      </c>
      <c r="B4" s="179" t="s">
        <v>19</v>
      </c>
      <c r="C4" s="180" t="s">
        <v>20</v>
      </c>
      <c r="D4" s="181" t="s">
        <v>21</v>
      </c>
      <c r="E4" s="182">
        <v>3</v>
      </c>
      <c r="F4" s="183" t="s">
        <v>22</v>
      </c>
      <c r="G4" s="184">
        <v>30</v>
      </c>
      <c r="H4" s="184">
        <v>3.45</v>
      </c>
      <c r="I4" s="184">
        <v>3.45</v>
      </c>
      <c r="J4" s="183" t="s">
        <v>23</v>
      </c>
      <c r="K4" s="183" t="s">
        <v>24</v>
      </c>
      <c r="L4" s="187">
        <v>20240429</v>
      </c>
      <c r="M4" s="188">
        <v>20250428</v>
      </c>
      <c r="N4" s="189">
        <v>10350</v>
      </c>
      <c r="O4" s="190">
        <f>H4/2/100</f>
        <v>0.01725</v>
      </c>
      <c r="P4" s="191" t="s">
        <v>25</v>
      </c>
      <c r="Q4" s="189">
        <f>N4/2</f>
        <v>5175</v>
      </c>
      <c r="R4" s="198"/>
    </row>
    <row r="5" s="144" customFormat="1" ht="44" customHeight="1" spans="1:18">
      <c r="A5" s="178">
        <v>2</v>
      </c>
      <c r="B5" s="179" t="s">
        <v>26</v>
      </c>
      <c r="C5" s="180" t="s">
        <v>20</v>
      </c>
      <c r="D5" s="181" t="s">
        <v>27</v>
      </c>
      <c r="E5" s="182">
        <v>1</v>
      </c>
      <c r="F5" s="183" t="s">
        <v>28</v>
      </c>
      <c r="G5" s="184">
        <v>15</v>
      </c>
      <c r="H5" s="184">
        <v>3.75</v>
      </c>
      <c r="I5" s="184">
        <v>3.45</v>
      </c>
      <c r="J5" s="183" t="s">
        <v>23</v>
      </c>
      <c r="K5" s="183" t="s">
        <v>24</v>
      </c>
      <c r="L5" s="187">
        <v>20240417</v>
      </c>
      <c r="M5" s="188">
        <v>20250416</v>
      </c>
      <c r="N5" s="192">
        <v>5687.53</v>
      </c>
      <c r="O5" s="190">
        <f>H5/2/100</f>
        <v>0.01875</v>
      </c>
      <c r="P5" s="191" t="s">
        <v>29</v>
      </c>
      <c r="Q5" s="189">
        <f>N5/2</f>
        <v>2843.765</v>
      </c>
      <c r="R5" s="198"/>
    </row>
    <row r="6" s="144" customFormat="1" ht="44" customHeight="1" spans="1:18">
      <c r="A6" s="178">
        <v>3</v>
      </c>
      <c r="B6" s="179" t="s">
        <v>30</v>
      </c>
      <c r="C6" s="180" t="s">
        <v>31</v>
      </c>
      <c r="D6" s="181" t="s">
        <v>32</v>
      </c>
      <c r="E6" s="182">
        <v>1</v>
      </c>
      <c r="F6" s="183" t="s">
        <v>28</v>
      </c>
      <c r="G6" s="184">
        <v>15</v>
      </c>
      <c r="H6" s="184">
        <v>3.95</v>
      </c>
      <c r="I6" s="184">
        <v>3.45</v>
      </c>
      <c r="J6" s="183" t="s">
        <v>23</v>
      </c>
      <c r="K6" s="183" t="s">
        <v>24</v>
      </c>
      <c r="L6" s="187">
        <v>20240410</v>
      </c>
      <c r="M6" s="188">
        <v>20250324</v>
      </c>
      <c r="N6" s="192">
        <v>5727.51</v>
      </c>
      <c r="O6" s="190">
        <f>H6/2/100</f>
        <v>0.01975</v>
      </c>
      <c r="P6" s="191">
        <v>5727.51</v>
      </c>
      <c r="Q6" s="189">
        <f>N6/2</f>
        <v>2863.755</v>
      </c>
      <c r="R6" s="198"/>
    </row>
    <row r="7" s="144" customFormat="1" ht="44" customHeight="1" spans="1:18">
      <c r="A7" s="178">
        <v>4</v>
      </c>
      <c r="B7" s="179" t="s">
        <v>33</v>
      </c>
      <c r="C7" s="180" t="s">
        <v>20</v>
      </c>
      <c r="D7" s="181" t="s">
        <v>34</v>
      </c>
      <c r="E7" s="182">
        <v>1</v>
      </c>
      <c r="F7" s="183" t="s">
        <v>28</v>
      </c>
      <c r="G7" s="184">
        <v>15</v>
      </c>
      <c r="H7" s="184">
        <v>4.19</v>
      </c>
      <c r="I7" s="184">
        <v>3.45</v>
      </c>
      <c r="J7" s="183" t="s">
        <v>35</v>
      </c>
      <c r="K7" s="183" t="s">
        <v>24</v>
      </c>
      <c r="L7" s="187">
        <v>20240125</v>
      </c>
      <c r="M7" s="188">
        <v>20250118</v>
      </c>
      <c r="N7" s="192">
        <v>6791.1</v>
      </c>
      <c r="O7" s="193">
        <v>0.0224</v>
      </c>
      <c r="P7" s="194" t="s">
        <v>36</v>
      </c>
      <c r="Q7" s="189">
        <v>3350.67</v>
      </c>
      <c r="R7" s="198" t="s">
        <v>37</v>
      </c>
    </row>
    <row r="8" s="144" customFormat="1" ht="44" customHeight="1" spans="1:18">
      <c r="A8" s="178">
        <v>5</v>
      </c>
      <c r="B8" s="179" t="s">
        <v>38</v>
      </c>
      <c r="C8" s="180" t="s">
        <v>20</v>
      </c>
      <c r="D8" s="181" t="s">
        <v>39</v>
      </c>
      <c r="E8" s="182">
        <v>1</v>
      </c>
      <c r="F8" s="183" t="s">
        <v>28</v>
      </c>
      <c r="G8" s="184">
        <v>15</v>
      </c>
      <c r="H8" s="184">
        <v>4.19</v>
      </c>
      <c r="I8" s="184">
        <v>3.45</v>
      </c>
      <c r="J8" s="183" t="s">
        <v>40</v>
      </c>
      <c r="K8" s="183" t="s">
        <v>24</v>
      </c>
      <c r="L8" s="187">
        <v>20240110</v>
      </c>
      <c r="M8" s="188">
        <v>20241209</v>
      </c>
      <c r="N8" s="192">
        <v>5831.09</v>
      </c>
      <c r="O8" s="193">
        <v>0.0112</v>
      </c>
      <c r="P8" s="195" t="s">
        <v>41</v>
      </c>
      <c r="Q8" s="192">
        <v>1558.67</v>
      </c>
      <c r="R8" s="198" t="s">
        <v>42</v>
      </c>
    </row>
    <row r="9" s="145" customFormat="1" ht="24" customHeight="1" spans="1:21">
      <c r="A9" s="169" t="s">
        <v>43</v>
      </c>
      <c r="B9" s="169"/>
      <c r="C9" s="169"/>
      <c r="D9" s="169"/>
      <c r="E9" s="185"/>
      <c r="F9" s="185"/>
      <c r="G9" s="185"/>
      <c r="H9" s="186"/>
      <c r="I9" s="186"/>
      <c r="J9" s="161"/>
      <c r="K9" s="161"/>
      <c r="L9" s="161"/>
      <c r="M9" s="161"/>
      <c r="N9" s="196">
        <f>SUM(N4:N8)</f>
        <v>34387.23</v>
      </c>
      <c r="O9" s="161"/>
      <c r="P9" s="197"/>
      <c r="Q9" s="199">
        <f>SUM(Q4:Q8)</f>
        <v>15791.86</v>
      </c>
      <c r="R9" s="200"/>
      <c r="S9" s="176"/>
      <c r="T9" s="176"/>
      <c r="U9" s="176"/>
    </row>
    <row r="10" s="145" customFormat="1" ht="21" customHeight="1" spans="1:21">
      <c r="A10" s="163" t="s">
        <v>44</v>
      </c>
      <c r="B10" s="163"/>
      <c r="C10" s="163"/>
      <c r="D10" s="163"/>
      <c r="E10" s="163"/>
      <c r="F10" s="163"/>
      <c r="G10" s="163"/>
      <c r="H10" s="163"/>
      <c r="I10" s="163"/>
      <c r="J10" s="174"/>
      <c r="K10" s="174"/>
      <c r="L10" s="163"/>
      <c r="M10" s="163"/>
      <c r="N10" s="163"/>
      <c r="O10" s="174"/>
      <c r="P10" s="174"/>
      <c r="Q10" s="163"/>
      <c r="R10" s="173"/>
      <c r="S10" s="176"/>
      <c r="T10" s="176"/>
      <c r="U10" s="176"/>
    </row>
    <row r="21" spans="4:4">
      <c r="D21" s="69"/>
    </row>
    <row r="22" spans="4:4">
      <c r="D22" s="69"/>
    </row>
  </sheetData>
  <autoFilter xmlns:etc="http://www.wps.cn/officeDocument/2017/etCustomData" ref="A3:U10" etc:filterBottomFollowUsedRange="0">
    <extLst/>
  </autoFilter>
  <mergeCells count="4">
    <mergeCell ref="A1:R1"/>
    <mergeCell ref="A2:H2"/>
    <mergeCell ref="A9:D9"/>
    <mergeCell ref="A10:Q10"/>
  </mergeCells>
  <pageMargins left="0.357638888888889" right="0.357638888888889" top="0.60625" bottom="0.802777777777778" header="0.5" footer="0.5"/>
  <pageSetup paperSize="9" scale="6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9"/>
  <sheetViews>
    <sheetView zoomScale="170" zoomScaleNormal="170" topLeftCell="F1" workbookViewId="0">
      <selection activeCell="P2" sqref="P$1:S$1048576"/>
    </sheetView>
  </sheetViews>
  <sheetFormatPr defaultColWidth="9" defaultRowHeight="13.5"/>
  <cols>
    <col min="1" max="1" width="2.95" customWidth="1"/>
    <col min="2" max="2" width="6.125" customWidth="1"/>
    <col min="3" max="3" width="3.625" customWidth="1"/>
    <col min="4" max="4" width="12" customWidth="1"/>
    <col min="5" max="5" width="3.875" style="69" customWidth="1"/>
    <col min="6" max="6" width="7.5" style="69" customWidth="1"/>
    <col min="7" max="7" width="5" style="69" customWidth="1"/>
    <col min="8" max="8" width="4.875" style="69" customWidth="1"/>
    <col min="9" max="9" width="7.78333333333333" customWidth="1"/>
    <col min="10" max="10" width="9.11666666666667" customWidth="1"/>
    <col min="11" max="11" width="8.525" style="69" customWidth="1"/>
    <col min="12" max="12" width="9.40833333333333" customWidth="1"/>
    <col min="13" max="13" width="6.475" style="33" customWidth="1"/>
    <col min="14" max="14" width="9.85" style="33" customWidth="1"/>
    <col min="15" max="15" width="10.6583333333333" customWidth="1"/>
    <col min="16" max="16" width="8" customWidth="1"/>
    <col min="17" max="17" width="6.625" customWidth="1"/>
    <col min="18" max="18" width="14.5" customWidth="1"/>
  </cols>
  <sheetData>
    <row r="1" ht="60" customHeight="1" spans="1:17">
      <c r="A1" s="146" t="s">
        <v>45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</row>
    <row r="2" customFormat="1" ht="18" customHeight="1" spans="1:15">
      <c r="A2" s="147"/>
      <c r="B2" s="147"/>
      <c r="C2" s="147"/>
      <c r="D2" s="147"/>
      <c r="E2" s="147"/>
      <c r="F2" s="147"/>
      <c r="G2" s="147"/>
      <c r="H2" s="146"/>
      <c r="I2" s="146"/>
      <c r="J2" s="146"/>
      <c r="K2" s="146"/>
      <c r="L2" s="146"/>
      <c r="M2" s="164"/>
      <c r="N2" s="164"/>
      <c r="O2" s="146"/>
    </row>
    <row r="3" s="144" customFormat="1" ht="43" customHeight="1" spans="1:17">
      <c r="A3" s="148" t="s">
        <v>1</v>
      </c>
      <c r="B3" s="149" t="s">
        <v>2</v>
      </c>
      <c r="C3" s="148" t="s">
        <v>3</v>
      </c>
      <c r="D3" s="148" t="s">
        <v>4</v>
      </c>
      <c r="E3" s="149" t="s">
        <v>5</v>
      </c>
      <c r="F3" s="149" t="s">
        <v>7</v>
      </c>
      <c r="G3" s="149" t="s">
        <v>8</v>
      </c>
      <c r="H3" s="149" t="s">
        <v>9</v>
      </c>
      <c r="I3" s="149" t="s">
        <v>11</v>
      </c>
      <c r="J3" s="149" t="s">
        <v>12</v>
      </c>
      <c r="K3" s="149" t="s">
        <v>13</v>
      </c>
      <c r="L3" s="149" t="s">
        <v>46</v>
      </c>
      <c r="M3" s="149" t="s">
        <v>47</v>
      </c>
      <c r="N3" s="149" t="s">
        <v>48</v>
      </c>
      <c r="O3" s="149" t="s">
        <v>49</v>
      </c>
      <c r="P3" s="165" t="s">
        <v>50</v>
      </c>
      <c r="Q3" s="165" t="s">
        <v>51</v>
      </c>
    </row>
    <row r="4" s="144" customFormat="1" ht="50" customHeight="1" spans="1:17">
      <c r="A4" s="148">
        <v>1</v>
      </c>
      <c r="B4" s="150" t="s">
        <v>52</v>
      </c>
      <c r="C4" s="151" t="s">
        <v>20</v>
      </c>
      <c r="D4" s="152" t="s">
        <v>53</v>
      </c>
      <c r="E4" s="153">
        <v>13</v>
      </c>
      <c r="F4" s="154">
        <v>300</v>
      </c>
      <c r="G4" s="154">
        <v>3.4</v>
      </c>
      <c r="H4" s="154">
        <v>3.45</v>
      </c>
      <c r="I4" s="154" t="s">
        <v>24</v>
      </c>
      <c r="J4" s="154">
        <v>20240614</v>
      </c>
      <c r="K4" s="154">
        <v>20250413</v>
      </c>
      <c r="L4" s="166">
        <v>86133.31</v>
      </c>
      <c r="M4" s="167">
        <v>0.017</v>
      </c>
      <c r="N4" s="149" t="s">
        <v>54</v>
      </c>
      <c r="O4" s="166">
        <v>43066.66</v>
      </c>
      <c r="P4" s="165" t="s">
        <v>55</v>
      </c>
      <c r="Q4" s="165" t="s">
        <v>56</v>
      </c>
    </row>
    <row r="5" s="144" customFormat="1" ht="50" customHeight="1" spans="1:17">
      <c r="A5" s="148">
        <v>2</v>
      </c>
      <c r="B5" s="150" t="s">
        <v>57</v>
      </c>
      <c r="C5" s="151" t="s">
        <v>31</v>
      </c>
      <c r="D5" s="150" t="s">
        <v>58</v>
      </c>
      <c r="E5" s="153">
        <v>1</v>
      </c>
      <c r="F5" s="154">
        <v>220</v>
      </c>
      <c r="G5" s="154">
        <v>3.75</v>
      </c>
      <c r="H5" s="154">
        <v>3.45</v>
      </c>
      <c r="I5" s="154" t="s">
        <v>24</v>
      </c>
      <c r="J5" s="154">
        <v>20240520</v>
      </c>
      <c r="K5" s="154">
        <v>20250327</v>
      </c>
      <c r="L5" s="166">
        <v>53380.22</v>
      </c>
      <c r="M5" s="168">
        <v>0.01875</v>
      </c>
      <c r="N5" s="149" t="s">
        <v>59</v>
      </c>
      <c r="O5" s="166">
        <v>26690.11</v>
      </c>
      <c r="P5" s="165" t="s">
        <v>55</v>
      </c>
      <c r="Q5" s="175" t="s">
        <v>56</v>
      </c>
    </row>
    <row r="6" s="144" customFormat="1" ht="50" customHeight="1" spans="1:17">
      <c r="A6" s="148">
        <v>3</v>
      </c>
      <c r="B6" s="155" t="s">
        <v>60</v>
      </c>
      <c r="C6" s="156" t="s">
        <v>20</v>
      </c>
      <c r="D6" s="150" t="s">
        <v>61</v>
      </c>
      <c r="E6" s="153">
        <v>5</v>
      </c>
      <c r="F6" s="154">
        <v>200</v>
      </c>
      <c r="G6" s="154">
        <v>3.95</v>
      </c>
      <c r="H6" s="154">
        <v>3.45</v>
      </c>
      <c r="I6" s="154" t="s">
        <v>24</v>
      </c>
      <c r="J6" s="154" t="s">
        <v>62</v>
      </c>
      <c r="K6" s="154" t="s">
        <v>63</v>
      </c>
      <c r="L6" s="166">
        <v>75927.78</v>
      </c>
      <c r="M6" s="167">
        <v>0.02</v>
      </c>
      <c r="N6" s="149" t="s">
        <v>64</v>
      </c>
      <c r="O6" s="166">
        <v>38333.33</v>
      </c>
      <c r="P6" s="165" t="s">
        <v>55</v>
      </c>
      <c r="Q6" s="165" t="s">
        <v>65</v>
      </c>
    </row>
    <row r="7" s="145" customFormat="1" ht="50" customHeight="1" spans="1:21">
      <c r="A7" s="157" t="s">
        <v>43</v>
      </c>
      <c r="B7" s="158"/>
      <c r="C7" s="158"/>
      <c r="D7" s="158"/>
      <c r="E7" s="159"/>
      <c r="F7" s="160">
        <f>SUM(F4:F6)</f>
        <v>720</v>
      </c>
      <c r="G7" s="161"/>
      <c r="H7" s="161"/>
      <c r="I7" s="161"/>
      <c r="J7" s="161"/>
      <c r="K7" s="161"/>
      <c r="L7" s="169">
        <f>SUM(L4:L6)</f>
        <v>215441.31</v>
      </c>
      <c r="M7" s="161"/>
      <c r="N7" s="161"/>
      <c r="O7" s="170">
        <f>SUM(O4:O6)</f>
        <v>108090.1</v>
      </c>
      <c r="P7" s="171"/>
      <c r="Q7" s="171"/>
      <c r="R7" s="176"/>
      <c r="S7" s="176"/>
      <c r="T7" s="176"/>
      <c r="U7" s="176"/>
    </row>
    <row r="8" s="145" customFormat="1" ht="22" customHeight="1" spans="1:21">
      <c r="A8" s="162"/>
      <c r="B8" s="162"/>
      <c r="C8" s="162"/>
      <c r="D8" s="162"/>
      <c r="E8" s="144"/>
      <c r="F8" s="144"/>
      <c r="G8" s="144"/>
      <c r="H8" s="144"/>
      <c r="I8" s="162"/>
      <c r="J8" s="162"/>
      <c r="K8" s="162"/>
      <c r="L8" s="162"/>
      <c r="M8" s="162"/>
      <c r="N8" s="162"/>
      <c r="O8" s="172"/>
      <c r="P8" s="173"/>
      <c r="Q8" s="173"/>
      <c r="R8" s="176"/>
      <c r="S8" s="176"/>
      <c r="T8" s="176"/>
      <c r="U8" s="176"/>
    </row>
    <row r="9" s="145" customFormat="1" ht="21" customHeight="1" spans="1:21">
      <c r="A9" s="163" t="s">
        <v>66</v>
      </c>
      <c r="B9" s="163"/>
      <c r="C9" s="163"/>
      <c r="D9" s="163"/>
      <c r="E9" s="163"/>
      <c r="F9" s="163"/>
      <c r="G9" s="163"/>
      <c r="H9" s="163"/>
      <c r="I9" s="174"/>
      <c r="J9" s="163"/>
      <c r="K9" s="163"/>
      <c r="L9" s="163"/>
      <c r="M9" s="174"/>
      <c r="N9" s="174"/>
      <c r="O9" s="163"/>
      <c r="P9" s="173"/>
      <c r="Q9" s="173"/>
      <c r="R9" s="176"/>
      <c r="S9" s="176"/>
      <c r="T9" s="176"/>
      <c r="U9" s="176"/>
    </row>
  </sheetData>
  <autoFilter xmlns:etc="http://www.wps.cn/officeDocument/2017/etCustomData" ref="A3:W9" etc:filterBottomFollowUsedRange="0">
    <extLst/>
  </autoFilter>
  <mergeCells count="4">
    <mergeCell ref="A1:Q1"/>
    <mergeCell ref="A2:G2"/>
    <mergeCell ref="A7:D7"/>
    <mergeCell ref="A9:O9"/>
  </mergeCells>
  <pageMargins left="0.357638888888889" right="0.357638888888889" top="0.60625" bottom="0.60625" header="0.5" footer="0.5"/>
  <pageSetup paperSize="9" scale="7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E3" sqref="E$1:F$1048576"/>
    </sheetView>
  </sheetViews>
  <sheetFormatPr defaultColWidth="9" defaultRowHeight="13.5"/>
  <cols>
    <col min="1" max="1" width="5" customWidth="1"/>
    <col min="9" max="9" width="12.25" customWidth="1"/>
    <col min="10" max="10" width="12.125" customWidth="1"/>
    <col min="14" max="14" width="9.375"/>
    <col min="16" max="16" width="10.5" customWidth="1"/>
    <col min="17" max="17" width="11.25" customWidth="1"/>
  </cols>
  <sheetData>
    <row r="1" ht="31.5" spans="1:20">
      <c r="A1" s="35" t="s">
        <v>67</v>
      </c>
      <c r="B1" s="120"/>
      <c r="C1" s="120"/>
      <c r="D1" s="120"/>
      <c r="E1" s="120"/>
      <c r="F1" s="120"/>
      <c r="G1" s="120"/>
      <c r="H1" s="121"/>
      <c r="I1" s="120"/>
      <c r="J1" s="120"/>
      <c r="K1" s="120"/>
      <c r="L1" s="120"/>
      <c r="M1" s="131"/>
      <c r="N1" s="120"/>
      <c r="O1" s="120"/>
      <c r="P1" s="120"/>
      <c r="Q1" s="141"/>
      <c r="R1" s="120"/>
      <c r="S1" s="120"/>
      <c r="T1" s="120"/>
    </row>
    <row r="2" spans="1:20">
      <c r="A2" s="41" t="s">
        <v>68</v>
      </c>
      <c r="B2" s="41"/>
      <c r="C2" s="41"/>
      <c r="D2" s="42"/>
      <c r="E2" s="122"/>
      <c r="F2" s="122"/>
      <c r="G2" s="122"/>
      <c r="H2" s="122"/>
      <c r="I2" s="122"/>
      <c r="J2" s="122"/>
      <c r="K2" s="122"/>
      <c r="L2" s="122"/>
      <c r="M2" s="132" t="s">
        <v>69</v>
      </c>
      <c r="N2" s="122"/>
      <c r="O2" s="122"/>
      <c r="P2" s="133"/>
      <c r="Q2" s="122"/>
      <c r="R2" s="122"/>
      <c r="S2" s="122"/>
      <c r="T2" s="70"/>
    </row>
    <row r="3" ht="27" spans="1:20">
      <c r="A3" s="58" t="s">
        <v>1</v>
      </c>
      <c r="B3" s="58" t="s">
        <v>70</v>
      </c>
      <c r="C3" s="58" t="s">
        <v>71</v>
      </c>
      <c r="D3" s="39" t="s">
        <v>72</v>
      </c>
      <c r="E3" s="58" t="s">
        <v>4</v>
      </c>
      <c r="F3" s="58" t="s">
        <v>73</v>
      </c>
      <c r="G3" s="58" t="s">
        <v>74</v>
      </c>
      <c r="H3" s="64" t="s">
        <v>75</v>
      </c>
      <c r="I3" s="58" t="s">
        <v>76</v>
      </c>
      <c r="J3" s="58" t="s">
        <v>13</v>
      </c>
      <c r="K3" s="58" t="s">
        <v>8</v>
      </c>
      <c r="L3" s="58" t="s">
        <v>9</v>
      </c>
      <c r="M3" s="134" t="s">
        <v>77</v>
      </c>
      <c r="N3" s="58" t="s">
        <v>78</v>
      </c>
      <c r="O3" s="58" t="s">
        <v>79</v>
      </c>
      <c r="P3" s="58" t="s">
        <v>80</v>
      </c>
      <c r="Q3" s="142" t="s">
        <v>81</v>
      </c>
      <c r="R3" s="58" t="s">
        <v>50</v>
      </c>
      <c r="S3" s="58" t="s">
        <v>82</v>
      </c>
      <c r="T3" s="58" t="s">
        <v>83</v>
      </c>
    </row>
    <row r="4" ht="40.5" spans="1:20">
      <c r="A4" s="123" t="s">
        <v>84</v>
      </c>
      <c r="B4" s="124" t="s">
        <v>85</v>
      </c>
      <c r="C4" s="124" t="s">
        <v>23</v>
      </c>
      <c r="D4" s="124" t="s">
        <v>86</v>
      </c>
      <c r="E4" s="124" t="s">
        <v>87</v>
      </c>
      <c r="F4" s="124" t="s">
        <v>88</v>
      </c>
      <c r="G4" s="124" t="s">
        <v>88</v>
      </c>
      <c r="H4" s="124" t="s">
        <v>89</v>
      </c>
      <c r="I4" s="124" t="s">
        <v>90</v>
      </c>
      <c r="J4" s="124" t="s">
        <v>91</v>
      </c>
      <c r="K4" s="124" t="s">
        <v>92</v>
      </c>
      <c r="L4" s="124" t="s">
        <v>93</v>
      </c>
      <c r="M4" s="134">
        <v>0.01</v>
      </c>
      <c r="N4" s="124" t="s">
        <v>94</v>
      </c>
      <c r="O4" s="58" t="s">
        <v>95</v>
      </c>
      <c r="P4" s="124" t="s">
        <v>96</v>
      </c>
      <c r="Q4" s="124" t="s">
        <v>97</v>
      </c>
      <c r="R4" s="124" t="s">
        <v>98</v>
      </c>
      <c r="S4" s="124" t="s">
        <v>99</v>
      </c>
      <c r="T4" s="124"/>
    </row>
    <row r="5" ht="54" spans="1:20">
      <c r="A5" s="123" t="s">
        <v>100</v>
      </c>
      <c r="B5" s="124" t="s">
        <v>85</v>
      </c>
      <c r="C5" s="124" t="s">
        <v>23</v>
      </c>
      <c r="D5" s="124" t="s">
        <v>101</v>
      </c>
      <c r="E5" s="124" t="s">
        <v>102</v>
      </c>
      <c r="F5" s="124" t="s">
        <v>88</v>
      </c>
      <c r="G5" s="124" t="s">
        <v>88</v>
      </c>
      <c r="H5" s="124" t="s">
        <v>103</v>
      </c>
      <c r="I5" s="124" t="s">
        <v>104</v>
      </c>
      <c r="J5" s="124" t="s">
        <v>105</v>
      </c>
      <c r="K5" s="124" t="s">
        <v>92</v>
      </c>
      <c r="L5" s="124" t="s">
        <v>93</v>
      </c>
      <c r="M5" s="134">
        <v>0.01</v>
      </c>
      <c r="N5" s="124" t="s">
        <v>94</v>
      </c>
      <c r="O5" s="58" t="s">
        <v>95</v>
      </c>
      <c r="P5" s="124" t="s">
        <v>96</v>
      </c>
      <c r="Q5" s="124" t="s">
        <v>97</v>
      </c>
      <c r="R5" s="124" t="s">
        <v>98</v>
      </c>
      <c r="S5" s="124" t="s">
        <v>99</v>
      </c>
      <c r="T5" s="124"/>
    </row>
    <row r="6" ht="40.5" spans="1:20">
      <c r="A6" s="123" t="s">
        <v>106</v>
      </c>
      <c r="B6" s="124" t="s">
        <v>85</v>
      </c>
      <c r="C6" s="124" t="s">
        <v>23</v>
      </c>
      <c r="D6" s="124" t="s">
        <v>107</v>
      </c>
      <c r="E6" s="124" t="s">
        <v>108</v>
      </c>
      <c r="F6" s="124" t="s">
        <v>88</v>
      </c>
      <c r="G6" s="124" t="s">
        <v>88</v>
      </c>
      <c r="H6" s="124" t="s">
        <v>109</v>
      </c>
      <c r="I6" s="124" t="s">
        <v>110</v>
      </c>
      <c r="J6" s="124" t="s">
        <v>111</v>
      </c>
      <c r="K6" s="124" t="s">
        <v>92</v>
      </c>
      <c r="L6" s="124" t="s">
        <v>93</v>
      </c>
      <c r="M6" s="134">
        <v>0.01</v>
      </c>
      <c r="N6" s="124" t="s">
        <v>94</v>
      </c>
      <c r="O6" s="58" t="s">
        <v>95</v>
      </c>
      <c r="P6" s="124" t="s">
        <v>96</v>
      </c>
      <c r="Q6" s="124" t="s">
        <v>97</v>
      </c>
      <c r="R6" s="124" t="s">
        <v>98</v>
      </c>
      <c r="S6" s="124" t="s">
        <v>99</v>
      </c>
      <c r="T6" s="124"/>
    </row>
    <row r="7" ht="40.5" spans="1:20">
      <c r="A7" s="123" t="s">
        <v>112</v>
      </c>
      <c r="B7" s="125" t="s">
        <v>85</v>
      </c>
      <c r="C7" s="125" t="s">
        <v>23</v>
      </c>
      <c r="D7" s="126" t="s">
        <v>113</v>
      </c>
      <c r="E7" s="125" t="s">
        <v>114</v>
      </c>
      <c r="F7" s="45">
        <v>150000</v>
      </c>
      <c r="G7" s="45">
        <v>150000</v>
      </c>
      <c r="H7" s="127" t="s">
        <v>115</v>
      </c>
      <c r="I7" s="135">
        <v>45380</v>
      </c>
      <c r="J7" s="135">
        <v>45745</v>
      </c>
      <c r="K7" s="59">
        <v>0.0445</v>
      </c>
      <c r="L7" s="59">
        <v>0.0345</v>
      </c>
      <c r="M7" s="59">
        <v>0.01</v>
      </c>
      <c r="N7" s="136" t="s">
        <v>94</v>
      </c>
      <c r="O7" s="58" t="s">
        <v>95</v>
      </c>
      <c r="P7" s="124" t="s">
        <v>96</v>
      </c>
      <c r="Q7" s="124" t="s">
        <v>97</v>
      </c>
      <c r="R7" s="124" t="s">
        <v>98</v>
      </c>
      <c r="S7" s="50" t="s">
        <v>116</v>
      </c>
      <c r="T7" s="128"/>
    </row>
    <row r="8" ht="54" spans="1:20">
      <c r="A8" s="123" t="s">
        <v>117</v>
      </c>
      <c r="B8" s="125" t="s">
        <v>85</v>
      </c>
      <c r="C8" s="125" t="s">
        <v>23</v>
      </c>
      <c r="D8" s="126" t="s">
        <v>118</v>
      </c>
      <c r="E8" s="125" t="s">
        <v>119</v>
      </c>
      <c r="F8" s="45">
        <v>150000</v>
      </c>
      <c r="G8" s="45">
        <v>150000</v>
      </c>
      <c r="H8" s="127" t="s">
        <v>120</v>
      </c>
      <c r="I8" s="135">
        <v>45411</v>
      </c>
      <c r="J8" s="135">
        <v>45762</v>
      </c>
      <c r="K8" s="59">
        <v>0.0445</v>
      </c>
      <c r="L8" s="59">
        <v>0.0345</v>
      </c>
      <c r="M8" s="59">
        <v>0.01</v>
      </c>
      <c r="N8" s="136" t="s">
        <v>121</v>
      </c>
      <c r="O8" s="137" t="s">
        <v>95</v>
      </c>
      <c r="P8" s="138" t="s">
        <v>122</v>
      </c>
      <c r="Q8" s="138">
        <v>3209.49</v>
      </c>
      <c r="R8" s="124" t="s">
        <v>98</v>
      </c>
      <c r="S8" s="50" t="s">
        <v>123</v>
      </c>
      <c r="T8" s="128"/>
    </row>
    <row r="9" ht="40.5" spans="1:20">
      <c r="A9" s="123" t="s">
        <v>124</v>
      </c>
      <c r="B9" s="125" t="s">
        <v>85</v>
      </c>
      <c r="C9" s="125" t="s">
        <v>23</v>
      </c>
      <c r="D9" s="45" t="s">
        <v>125</v>
      </c>
      <c r="E9" s="125" t="s">
        <v>126</v>
      </c>
      <c r="F9" s="127" t="s">
        <v>88</v>
      </c>
      <c r="G9" s="45">
        <v>150000</v>
      </c>
      <c r="H9" s="127" t="s">
        <v>127</v>
      </c>
      <c r="I9" s="135">
        <v>45365</v>
      </c>
      <c r="J9" s="135">
        <v>45730</v>
      </c>
      <c r="K9" s="139">
        <v>0.0445</v>
      </c>
      <c r="L9" s="59">
        <v>0.0345</v>
      </c>
      <c r="M9" s="59">
        <v>0.01</v>
      </c>
      <c r="N9" s="136" t="s">
        <v>94</v>
      </c>
      <c r="O9" s="58" t="s">
        <v>95</v>
      </c>
      <c r="P9" s="124" t="s">
        <v>96</v>
      </c>
      <c r="Q9" s="124" t="s">
        <v>97</v>
      </c>
      <c r="R9" s="124" t="s">
        <v>98</v>
      </c>
      <c r="S9" s="50" t="s">
        <v>128</v>
      </c>
      <c r="T9" s="128"/>
    </row>
    <row r="10" s="119" customFormat="1" ht="40.5" spans="1:20">
      <c r="A10" s="124" t="s">
        <v>129</v>
      </c>
      <c r="B10" s="58" t="s">
        <v>85</v>
      </c>
      <c r="C10" s="128" t="s">
        <v>35</v>
      </c>
      <c r="D10" s="58" t="s">
        <v>130</v>
      </c>
      <c r="E10" s="58" t="s">
        <v>131</v>
      </c>
      <c r="F10" s="58">
        <v>150000</v>
      </c>
      <c r="G10" s="58">
        <v>150000</v>
      </c>
      <c r="H10" s="201" t="s">
        <v>132</v>
      </c>
      <c r="I10" s="140">
        <v>44657</v>
      </c>
      <c r="J10" s="140">
        <v>45753</v>
      </c>
      <c r="K10" s="134">
        <v>0.057</v>
      </c>
      <c r="L10" s="134">
        <v>0.037</v>
      </c>
      <c r="M10" s="59">
        <v>0.02</v>
      </c>
      <c r="N10" s="58">
        <v>24988.17</v>
      </c>
      <c r="O10" s="58" t="s">
        <v>133</v>
      </c>
      <c r="P10" s="58"/>
      <c r="Q10" s="58">
        <v>24988.17</v>
      </c>
      <c r="R10" s="124" t="s">
        <v>98</v>
      </c>
      <c r="S10" s="58" t="s">
        <v>134</v>
      </c>
      <c r="T10" s="143"/>
    </row>
    <row r="11" spans="1:20">
      <c r="A11" s="129" t="s">
        <v>43</v>
      </c>
      <c r="B11" s="129"/>
      <c r="C11" s="129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>
        <f>Q4+Q5+Q6+Q7+Q8+Q9+Q10</f>
        <v>44885.21</v>
      </c>
      <c r="R11" s="130"/>
      <c r="S11" s="130"/>
      <c r="T11" s="130"/>
    </row>
  </sheetData>
  <mergeCells count="6">
    <mergeCell ref="A1:T1"/>
    <mergeCell ref="A2:D2"/>
    <mergeCell ref="E2:L2"/>
    <mergeCell ref="M2:O2"/>
    <mergeCell ref="P2:T2"/>
    <mergeCell ref="A11:C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zoomScale="90" zoomScaleNormal="90" workbookViewId="0">
      <selection activeCell="H2" sqref="E$1:E$1048576 G$1:G$1048576 H$1:H$1048576"/>
    </sheetView>
  </sheetViews>
  <sheetFormatPr defaultColWidth="9" defaultRowHeight="14.25"/>
  <cols>
    <col min="1" max="1" width="9" style="80"/>
    <col min="2" max="2" width="9.875" style="80" customWidth="1"/>
    <col min="3" max="7" width="9" style="80"/>
    <col min="8" max="8" width="9.375" style="80" customWidth="1"/>
    <col min="9" max="9" width="9" style="80"/>
    <col min="10" max="10" width="16.375" style="80" customWidth="1"/>
    <col min="11" max="11" width="12.25" style="80" customWidth="1"/>
    <col min="12" max="14" width="9" style="80"/>
    <col min="15" max="15" width="12" style="80" customWidth="1"/>
    <col min="16" max="16" width="9" style="80"/>
    <col min="17" max="17" width="17.125" style="80" customWidth="1"/>
    <col min="18" max="18" width="10.625" style="80" customWidth="1"/>
    <col min="19" max="19" width="12.5" style="80" customWidth="1"/>
    <col min="20" max="20" width="10" style="80" customWidth="1"/>
    <col min="21" max="16381" width="9" style="80"/>
  </cols>
  <sheetData>
    <row r="1" s="78" customFormat="1" ht="42" customHeight="1" spans="1:18">
      <c r="A1" s="81" t="s">
        <v>135</v>
      </c>
      <c r="B1" s="81"/>
      <c r="C1" s="81"/>
      <c r="D1" s="81"/>
      <c r="E1" s="81"/>
      <c r="F1" s="81"/>
      <c r="G1" s="81"/>
      <c r="H1" s="81"/>
      <c r="I1" s="81"/>
      <c r="J1" s="81"/>
      <c r="K1" s="93"/>
      <c r="L1" s="81"/>
      <c r="M1" s="93"/>
      <c r="N1" s="81"/>
      <c r="O1" s="81"/>
      <c r="P1" s="94"/>
      <c r="Q1" s="94"/>
      <c r="R1" s="81"/>
    </row>
    <row r="2" s="78" customFormat="1" ht="21.75" customHeight="1" spans="1:18">
      <c r="A2" s="82" t="s">
        <v>136</v>
      </c>
      <c r="B2" s="82"/>
      <c r="C2" s="83"/>
      <c r="D2" s="83"/>
      <c r="E2" s="83"/>
      <c r="F2" s="83"/>
      <c r="G2" s="83"/>
      <c r="H2" s="84"/>
      <c r="I2" s="83"/>
      <c r="J2" s="83"/>
      <c r="K2" s="95"/>
      <c r="L2" s="95"/>
      <c r="M2" s="96"/>
      <c r="N2" s="83" t="s">
        <v>137</v>
      </c>
      <c r="O2" s="83"/>
      <c r="P2" s="97"/>
      <c r="Q2" s="97"/>
      <c r="R2" s="83"/>
    </row>
    <row r="3" s="78" customFormat="1" ht="82.5" customHeight="1" spans="1:21">
      <c r="A3" s="85" t="s">
        <v>1</v>
      </c>
      <c r="B3" s="85" t="s">
        <v>70</v>
      </c>
      <c r="C3" s="85" t="s">
        <v>71</v>
      </c>
      <c r="D3" s="85" t="s">
        <v>72</v>
      </c>
      <c r="E3" s="86" t="s">
        <v>2</v>
      </c>
      <c r="F3" s="85" t="s">
        <v>138</v>
      </c>
      <c r="G3" s="85" t="s">
        <v>139</v>
      </c>
      <c r="H3" s="87" t="s">
        <v>75</v>
      </c>
      <c r="I3" s="98" t="s">
        <v>140</v>
      </c>
      <c r="J3" s="99" t="s">
        <v>76</v>
      </c>
      <c r="K3" s="85" t="s">
        <v>13</v>
      </c>
      <c r="L3" s="100" t="s">
        <v>8</v>
      </c>
      <c r="M3" s="100" t="s">
        <v>9</v>
      </c>
      <c r="N3" s="101" t="s">
        <v>77</v>
      </c>
      <c r="O3" s="86" t="s">
        <v>78</v>
      </c>
      <c r="P3" s="85" t="s">
        <v>79</v>
      </c>
      <c r="Q3" s="110" t="s">
        <v>80</v>
      </c>
      <c r="R3" s="98" t="s">
        <v>50</v>
      </c>
      <c r="S3" s="111" t="s">
        <v>81</v>
      </c>
      <c r="T3" s="112" t="s">
        <v>141</v>
      </c>
      <c r="U3" s="113" t="s">
        <v>83</v>
      </c>
    </row>
    <row r="4" s="78" customFormat="1" ht="80" customHeight="1" spans="1:21">
      <c r="A4" s="88">
        <v>1</v>
      </c>
      <c r="B4" s="88" t="s">
        <v>142</v>
      </c>
      <c r="C4" s="88" t="s">
        <v>143</v>
      </c>
      <c r="D4" s="88" t="s">
        <v>144</v>
      </c>
      <c r="E4" s="88" t="s">
        <v>145</v>
      </c>
      <c r="F4" s="88">
        <v>3000000</v>
      </c>
      <c r="G4" s="88">
        <v>2900000</v>
      </c>
      <c r="H4" s="89" t="s">
        <v>146</v>
      </c>
      <c r="I4" s="88" t="s">
        <v>147</v>
      </c>
      <c r="J4" s="102" t="s">
        <v>148</v>
      </c>
      <c r="K4" s="102" t="s">
        <v>149</v>
      </c>
      <c r="L4" s="103">
        <v>0.036</v>
      </c>
      <c r="M4" s="103">
        <v>0.0345</v>
      </c>
      <c r="N4" s="88" t="s">
        <v>150</v>
      </c>
      <c r="O4" s="104">
        <v>101403.3</v>
      </c>
      <c r="P4" s="105" t="s">
        <v>151</v>
      </c>
      <c r="Q4" s="114" t="s">
        <v>152</v>
      </c>
      <c r="R4" s="115" t="s">
        <v>153</v>
      </c>
      <c r="S4" s="116">
        <f t="shared" ref="S4:S6" si="0">O4/2</f>
        <v>50701.65</v>
      </c>
      <c r="T4" s="88">
        <f t="shared" ref="T4:T6" si="1">S4*0.3</f>
        <v>15210.495</v>
      </c>
      <c r="U4" s="88" t="s">
        <v>154</v>
      </c>
    </row>
    <row r="5" s="78" customFormat="1" ht="80" customHeight="1" spans="1:21">
      <c r="A5" s="88">
        <v>2</v>
      </c>
      <c r="B5" s="88" t="s">
        <v>142</v>
      </c>
      <c r="C5" s="88" t="s">
        <v>143</v>
      </c>
      <c r="D5" s="88" t="s">
        <v>155</v>
      </c>
      <c r="E5" s="88" t="s">
        <v>156</v>
      </c>
      <c r="F5" s="88">
        <v>3000000</v>
      </c>
      <c r="G5" s="88">
        <v>2875000</v>
      </c>
      <c r="H5" s="89" t="s">
        <v>157</v>
      </c>
      <c r="I5" s="88" t="s">
        <v>147</v>
      </c>
      <c r="J5" s="102" t="s">
        <v>158</v>
      </c>
      <c r="K5" s="102" t="s">
        <v>159</v>
      </c>
      <c r="L5" s="103">
        <v>0.0345</v>
      </c>
      <c r="M5" s="103">
        <v>0.0345</v>
      </c>
      <c r="N5" s="88" t="s">
        <v>160</v>
      </c>
      <c r="O5" s="104">
        <v>100289.59</v>
      </c>
      <c r="P5" s="105" t="s">
        <v>151</v>
      </c>
      <c r="Q5" s="114" t="s">
        <v>161</v>
      </c>
      <c r="R5" s="115" t="s">
        <v>153</v>
      </c>
      <c r="S5" s="116">
        <f t="shared" si="0"/>
        <v>50144.795</v>
      </c>
      <c r="T5" s="88">
        <f t="shared" si="1"/>
        <v>15043.4385</v>
      </c>
      <c r="U5" s="88" t="s">
        <v>154</v>
      </c>
    </row>
    <row r="6" s="79" customFormat="1" ht="80" customHeight="1" spans="1:21">
      <c r="A6" s="90">
        <v>3</v>
      </c>
      <c r="B6" s="90" t="s">
        <v>142</v>
      </c>
      <c r="C6" s="90" t="s">
        <v>143</v>
      </c>
      <c r="D6" s="90" t="s">
        <v>162</v>
      </c>
      <c r="E6" s="90" t="s">
        <v>163</v>
      </c>
      <c r="F6" s="90">
        <v>3000000</v>
      </c>
      <c r="G6" s="90">
        <v>2380000</v>
      </c>
      <c r="H6" s="202" t="s">
        <v>164</v>
      </c>
      <c r="I6" s="90" t="s">
        <v>165</v>
      </c>
      <c r="J6" s="106">
        <v>45372</v>
      </c>
      <c r="K6" s="106">
        <v>45371</v>
      </c>
      <c r="L6" s="107">
        <v>0.0355</v>
      </c>
      <c r="M6" s="107">
        <v>0.0345</v>
      </c>
      <c r="N6" s="90" t="s">
        <v>166</v>
      </c>
      <c r="O6" s="90">
        <v>85428.77</v>
      </c>
      <c r="P6" s="108" t="s">
        <v>151</v>
      </c>
      <c r="Q6" s="117" t="s">
        <v>167</v>
      </c>
      <c r="R6" s="118" t="s">
        <v>153</v>
      </c>
      <c r="S6" s="116">
        <f t="shared" si="0"/>
        <v>42714.385</v>
      </c>
      <c r="T6" s="117">
        <f t="shared" si="1"/>
        <v>12814.3155</v>
      </c>
      <c r="U6" s="90" t="s">
        <v>154</v>
      </c>
    </row>
    <row r="7" ht="62" customHeight="1" spans="1:21">
      <c r="A7" s="91" t="s">
        <v>168</v>
      </c>
      <c r="B7" s="91"/>
      <c r="C7" s="92"/>
      <c r="D7" s="92"/>
      <c r="E7" s="92"/>
      <c r="F7" s="92">
        <f>SUM(F4:F6)</f>
        <v>9000000</v>
      </c>
      <c r="G7" s="92">
        <f>SUM(G4:G6)</f>
        <v>8155000</v>
      </c>
      <c r="H7" s="92"/>
      <c r="I7" s="92"/>
      <c r="J7" s="92"/>
      <c r="K7" s="92"/>
      <c r="L7" s="92"/>
      <c r="M7" s="92"/>
      <c r="N7" s="92"/>
      <c r="O7" s="92">
        <f>SUM(O4:O6)</f>
        <v>287121.66</v>
      </c>
      <c r="P7" s="92"/>
      <c r="Q7" s="92"/>
      <c r="R7" s="92"/>
      <c r="S7" s="91">
        <v>143560.84</v>
      </c>
      <c r="T7" s="91">
        <f>SUM(T4:T6)</f>
        <v>43068.249</v>
      </c>
      <c r="U7" s="92"/>
    </row>
    <row r="9" customHeight="1"/>
    <row r="10" customHeight="1" spans="16:16">
      <c r="P10" s="109"/>
    </row>
    <row r="11" customHeight="1"/>
    <row r="12" customHeight="1"/>
    <row r="13" customHeight="1"/>
    <row r="14" customHeight="1"/>
    <row r="15" customHeight="1"/>
    <row r="16" customHeight="1"/>
    <row r="17" customHeight="1"/>
    <row r="18" customHeight="1"/>
    <row r="19" customHeight="1"/>
    <row r="20" customHeight="1"/>
    <row r="21" customHeight="1"/>
    <row r="22" customHeight="1"/>
  </sheetData>
  <mergeCells count="2">
    <mergeCell ref="A1:R1"/>
    <mergeCell ref="A7:B7"/>
  </mergeCells>
  <dataValidations count="1">
    <dataValidation type="list" allowBlank="1" showInputMessage="1" showErrorMessage="1" sqref="B4:B6">
      <formula1>"市本级,开发区,清浦区"</formula1>
    </dataValidation>
  </dataValidations>
  <pageMargins left="0.74999998873613" right="0.74999998873613" top="0.999999984981507" bottom="0.999999984981507" header="0.499999992490753" footer="0.499999992490753"/>
  <pageSetup paperSize="9" scale="5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selection activeCell="P22" sqref="P22"/>
    </sheetView>
  </sheetViews>
  <sheetFormatPr defaultColWidth="9" defaultRowHeight="13.5"/>
  <cols>
    <col min="1" max="1" width="7.375" customWidth="1"/>
    <col min="6" max="7" width="8.125" customWidth="1"/>
    <col min="9" max="9" width="10.7583333333333" customWidth="1"/>
    <col min="10" max="10" width="11.125" customWidth="1"/>
    <col min="12" max="14" width="9.375"/>
    <col min="16" max="16" width="25.7583333333333" customWidth="1"/>
    <col min="17" max="17" width="10.125" customWidth="1"/>
  </cols>
  <sheetData>
    <row r="1" ht="31.5" spans="1:21">
      <c r="A1" s="35" t="s">
        <v>169</v>
      </c>
      <c r="B1" s="36"/>
      <c r="C1" s="36"/>
      <c r="D1" s="36"/>
      <c r="E1" s="36"/>
      <c r="F1" s="36"/>
      <c r="G1" s="36"/>
      <c r="H1" s="37"/>
      <c r="I1" s="36"/>
      <c r="J1" s="36"/>
      <c r="K1" s="36"/>
      <c r="L1" s="36"/>
      <c r="M1" s="36"/>
      <c r="N1" s="36"/>
      <c r="O1" s="36"/>
      <c r="P1" s="36"/>
      <c r="Q1" s="68"/>
      <c r="R1" s="36"/>
      <c r="S1" s="36"/>
      <c r="T1" s="36"/>
      <c r="U1" s="69"/>
    </row>
    <row r="2" spans="1:21">
      <c r="A2" s="38" t="s">
        <v>170</v>
      </c>
      <c r="B2" s="38"/>
      <c r="C2" s="38"/>
      <c r="D2" s="38"/>
      <c r="E2" s="38"/>
      <c r="F2" s="39"/>
      <c r="G2" s="40"/>
      <c r="H2" s="40"/>
      <c r="I2" s="40"/>
      <c r="J2" s="40"/>
      <c r="K2" s="40"/>
      <c r="L2" s="56"/>
      <c r="M2" s="57" t="s">
        <v>171</v>
      </c>
      <c r="N2" s="57"/>
      <c r="O2" s="57"/>
      <c r="P2" s="57"/>
      <c r="Q2" s="57"/>
      <c r="R2" s="57"/>
      <c r="S2" s="57"/>
      <c r="T2" s="70"/>
      <c r="U2" s="69"/>
    </row>
    <row r="3" ht="27" spans="1:21">
      <c r="A3" s="41" t="s">
        <v>1</v>
      </c>
      <c r="B3" s="41" t="s">
        <v>70</v>
      </c>
      <c r="C3" s="41" t="s">
        <v>71</v>
      </c>
      <c r="D3" s="42" t="s">
        <v>72</v>
      </c>
      <c r="E3" s="41" t="s">
        <v>4</v>
      </c>
      <c r="F3" s="41" t="s">
        <v>73</v>
      </c>
      <c r="G3" s="41" t="s">
        <v>74</v>
      </c>
      <c r="H3" s="43" t="s">
        <v>75</v>
      </c>
      <c r="I3" s="41" t="s">
        <v>76</v>
      </c>
      <c r="J3" s="41" t="s">
        <v>13</v>
      </c>
      <c r="K3" s="41" t="s">
        <v>8</v>
      </c>
      <c r="L3" s="41" t="s">
        <v>9</v>
      </c>
      <c r="M3" s="58" t="s">
        <v>77</v>
      </c>
      <c r="N3" s="58" t="s">
        <v>78</v>
      </c>
      <c r="O3" s="58" t="s">
        <v>79</v>
      </c>
      <c r="P3" s="58" t="s">
        <v>80</v>
      </c>
      <c r="Q3" s="71" t="s">
        <v>81</v>
      </c>
      <c r="R3" s="58" t="s">
        <v>50</v>
      </c>
      <c r="S3" s="58" t="s">
        <v>82</v>
      </c>
      <c r="T3" s="58" t="s">
        <v>83</v>
      </c>
      <c r="U3" s="69"/>
    </row>
    <row r="4" s="33" customFormat="1" ht="40.5" spans="1:21">
      <c r="A4" s="44">
        <v>1</v>
      </c>
      <c r="B4" s="45" t="s">
        <v>142</v>
      </c>
      <c r="C4" s="45" t="s">
        <v>40</v>
      </c>
      <c r="D4" s="10" t="s">
        <v>172</v>
      </c>
      <c r="E4" s="45" t="s">
        <v>173</v>
      </c>
      <c r="F4" s="10">
        <v>150000</v>
      </c>
      <c r="G4" s="10">
        <v>150000</v>
      </c>
      <c r="H4" s="10" t="s">
        <v>174</v>
      </c>
      <c r="I4" s="24">
        <v>45308</v>
      </c>
      <c r="J4" s="24">
        <v>45667</v>
      </c>
      <c r="K4" s="59">
        <v>0.0445</v>
      </c>
      <c r="L4" s="59">
        <v>0.0345</v>
      </c>
      <c r="M4" s="60">
        <v>0.01</v>
      </c>
      <c r="N4" s="61">
        <v>6656.45</v>
      </c>
      <c r="O4" s="45" t="s">
        <v>95</v>
      </c>
      <c r="P4" s="58" t="s">
        <v>175</v>
      </c>
      <c r="Q4" s="61">
        <v>1869.79</v>
      </c>
      <c r="R4" s="72"/>
      <c r="S4" s="58" t="s">
        <v>176</v>
      </c>
      <c r="T4" s="44" t="s">
        <v>37</v>
      </c>
      <c r="U4" s="73"/>
    </row>
    <row r="5" s="34" customFormat="1" ht="67.5" spans="1:21">
      <c r="A5" s="46">
        <v>2</v>
      </c>
      <c r="B5" s="45" t="s">
        <v>142</v>
      </c>
      <c r="C5" s="47" t="s">
        <v>40</v>
      </c>
      <c r="D5" s="10" t="s">
        <v>177</v>
      </c>
      <c r="E5" s="48" t="s">
        <v>178</v>
      </c>
      <c r="F5" s="10">
        <v>150000</v>
      </c>
      <c r="G5" s="10">
        <v>150000</v>
      </c>
      <c r="H5" s="10" t="s">
        <v>179</v>
      </c>
      <c r="I5" s="24">
        <v>45308</v>
      </c>
      <c r="J5" s="24">
        <v>45673</v>
      </c>
      <c r="K5" s="60">
        <v>0.0445</v>
      </c>
      <c r="L5" s="60">
        <v>0.0345</v>
      </c>
      <c r="M5" s="60">
        <v>0.01</v>
      </c>
      <c r="N5" s="61">
        <v>6767.7</v>
      </c>
      <c r="O5" s="62" t="s">
        <v>95</v>
      </c>
      <c r="P5" s="58" t="s">
        <v>180</v>
      </c>
      <c r="Q5" s="61">
        <v>1901.04</v>
      </c>
      <c r="R5" s="74"/>
      <c r="S5" s="75" t="s">
        <v>181</v>
      </c>
      <c r="T5" s="76" t="s">
        <v>182</v>
      </c>
      <c r="U5" s="73"/>
    </row>
    <row r="6" s="34" customFormat="1" ht="54" spans="1:21">
      <c r="A6" s="44">
        <v>3</v>
      </c>
      <c r="B6" s="45" t="s">
        <v>142</v>
      </c>
      <c r="C6" s="49" t="s">
        <v>23</v>
      </c>
      <c r="D6" s="10" t="s">
        <v>183</v>
      </c>
      <c r="E6" s="50" t="s">
        <v>184</v>
      </c>
      <c r="F6" s="10">
        <v>150000</v>
      </c>
      <c r="G6" s="10">
        <v>150000</v>
      </c>
      <c r="H6" s="10" t="s">
        <v>185</v>
      </c>
      <c r="I6" s="24">
        <v>45328</v>
      </c>
      <c r="J6" s="24">
        <v>45690</v>
      </c>
      <c r="K6" s="63">
        <v>0.0445</v>
      </c>
      <c r="L6" s="63">
        <v>0.0345</v>
      </c>
      <c r="M6" s="63">
        <v>0.01</v>
      </c>
      <c r="N6" s="61">
        <v>6712.08</v>
      </c>
      <c r="O6" s="64" t="s">
        <v>186</v>
      </c>
      <c r="P6" s="58" t="s">
        <v>187</v>
      </c>
      <c r="Q6" s="61">
        <v>3770.83</v>
      </c>
      <c r="R6" s="77"/>
      <c r="S6" s="75" t="s">
        <v>181</v>
      </c>
      <c r="T6" s="77" t="s">
        <v>188</v>
      </c>
      <c r="U6" s="73"/>
    </row>
    <row r="7" s="34" customFormat="1" ht="40.5" spans="1:21">
      <c r="A7" s="44">
        <v>4</v>
      </c>
      <c r="B7" s="45" t="s">
        <v>142</v>
      </c>
      <c r="C7" s="49" t="s">
        <v>189</v>
      </c>
      <c r="D7" s="10" t="s">
        <v>190</v>
      </c>
      <c r="E7" s="50" t="s">
        <v>191</v>
      </c>
      <c r="F7" s="10">
        <v>100000</v>
      </c>
      <c r="G7" s="10">
        <v>100000</v>
      </c>
      <c r="H7" s="10" t="s">
        <v>192</v>
      </c>
      <c r="I7" s="24">
        <v>45418</v>
      </c>
      <c r="J7" s="24">
        <v>45781</v>
      </c>
      <c r="K7" s="63">
        <v>0.0445</v>
      </c>
      <c r="L7" s="63">
        <v>0.0345</v>
      </c>
      <c r="M7" s="63">
        <v>0.01</v>
      </c>
      <c r="N7" s="61">
        <v>4487.04</v>
      </c>
      <c r="O7" s="64" t="s">
        <v>186</v>
      </c>
      <c r="P7" s="58" t="s">
        <v>193</v>
      </c>
      <c r="Q7" s="61">
        <v>2243.52</v>
      </c>
      <c r="R7" s="77"/>
      <c r="S7" s="75" t="s">
        <v>181</v>
      </c>
      <c r="T7" s="77"/>
      <c r="U7" s="73"/>
    </row>
    <row r="8" s="34" customFormat="1" ht="54" spans="1:21">
      <c r="A8" s="46">
        <v>5</v>
      </c>
      <c r="B8" s="51" t="s">
        <v>142</v>
      </c>
      <c r="C8" s="52" t="s">
        <v>23</v>
      </c>
      <c r="D8" s="53" t="s">
        <v>194</v>
      </c>
      <c r="E8" s="54" t="s">
        <v>195</v>
      </c>
      <c r="F8" s="53">
        <v>150000</v>
      </c>
      <c r="G8" s="53">
        <v>150000</v>
      </c>
      <c r="H8" s="53" t="s">
        <v>196</v>
      </c>
      <c r="I8" s="23">
        <v>45420</v>
      </c>
      <c r="J8" s="23">
        <v>45784</v>
      </c>
      <c r="K8" s="65">
        <v>0.0445</v>
      </c>
      <c r="L8" s="65">
        <v>0.0345</v>
      </c>
      <c r="M8" s="65">
        <v>0.01</v>
      </c>
      <c r="N8" s="66">
        <v>6749.16</v>
      </c>
      <c r="O8" s="64" t="s">
        <v>186</v>
      </c>
      <c r="P8" s="67" t="s">
        <v>197</v>
      </c>
      <c r="Q8" s="66">
        <v>3374.58</v>
      </c>
      <c r="R8" s="76"/>
      <c r="S8" s="75" t="s">
        <v>181</v>
      </c>
      <c r="T8" s="76"/>
      <c r="U8" s="73"/>
    </row>
    <row r="9" ht="41" customHeight="1" spans="1:20">
      <c r="A9" s="55" t="s">
        <v>43</v>
      </c>
      <c r="B9" s="55"/>
      <c r="C9" s="55"/>
      <c r="D9" s="55"/>
      <c r="E9" s="55"/>
      <c r="F9" s="55"/>
      <c r="G9" s="55">
        <f>SUM(G4:G8)</f>
        <v>700000</v>
      </c>
      <c r="H9" s="55"/>
      <c r="I9" s="55"/>
      <c r="J9" s="55"/>
      <c r="K9" s="55"/>
      <c r="L9" s="55"/>
      <c r="M9" s="55"/>
      <c r="N9" s="55">
        <f>SUM(N4:N8)</f>
        <v>31372.43</v>
      </c>
      <c r="O9" s="55"/>
      <c r="P9" s="55"/>
      <c r="Q9" s="55">
        <f>SUM(Q4:Q8)</f>
        <v>13159.76</v>
      </c>
      <c r="R9" s="55"/>
      <c r="S9" s="55"/>
      <c r="T9" s="55"/>
    </row>
  </sheetData>
  <autoFilter xmlns:etc="http://www.wps.cn/officeDocument/2017/etCustomData" ref="A3:U9" etc:filterBottomFollowUsedRange="0">
    <extLst/>
  </autoFilter>
  <mergeCells count="5">
    <mergeCell ref="A1:T1"/>
    <mergeCell ref="A2:E2"/>
    <mergeCell ref="F2:L2"/>
    <mergeCell ref="M2:O2"/>
    <mergeCell ref="P2:T2"/>
  </mergeCells>
  <dataValidations count="2">
    <dataValidation type="list" allowBlank="1" showInputMessage="1" showErrorMessage="1" sqref="O4:O5">
      <formula1>"全额贴息,LPR贴息,LPR/2,减半贴息"</formula1>
    </dataValidation>
    <dataValidation type="list" allowBlank="1" showInputMessage="1" showErrorMessage="1" sqref="O6:O8">
      <formula1>"全额贴息,LPR贴息,LPR/2,减半贴息,部分贴息"</formula1>
    </dataValidation>
  </dataValidation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"/>
  <sheetViews>
    <sheetView workbookViewId="0">
      <selection activeCell="D20" sqref="D20"/>
    </sheetView>
  </sheetViews>
  <sheetFormatPr defaultColWidth="9" defaultRowHeight="13.5" outlineLevelRow="5"/>
  <cols>
    <col min="10" max="11" width="10.375" customWidth="1"/>
    <col min="15" max="15" width="10.375" customWidth="1"/>
    <col min="19" max="19" width="13.7583333333333" customWidth="1"/>
    <col min="20" max="20" width="10.375" customWidth="1"/>
  </cols>
  <sheetData>
    <row r="1" s="1" customFormat="1" ht="42" customHeight="1" spans="1:18">
      <c r="A1" s="3" t="s">
        <v>198</v>
      </c>
      <c r="B1" s="3"/>
      <c r="C1" s="3"/>
      <c r="D1" s="3"/>
      <c r="E1" s="3"/>
      <c r="F1" s="3"/>
      <c r="G1" s="3"/>
      <c r="H1" s="3"/>
      <c r="I1" s="3"/>
      <c r="J1" s="3"/>
      <c r="K1" s="13"/>
      <c r="L1" s="3"/>
      <c r="M1" s="13"/>
      <c r="N1" s="3"/>
      <c r="O1" s="3"/>
      <c r="P1" s="14"/>
      <c r="Q1" s="14"/>
      <c r="R1" s="3"/>
    </row>
    <row r="2" s="1" customFormat="1" ht="21.75" customHeight="1" spans="1:18">
      <c r="A2" s="4" t="s">
        <v>136</v>
      </c>
      <c r="B2" s="4" t="s">
        <v>199</v>
      </c>
      <c r="C2" s="5"/>
      <c r="D2" s="5"/>
      <c r="E2" s="5"/>
      <c r="F2" s="5"/>
      <c r="G2" s="5"/>
      <c r="H2" s="6"/>
      <c r="I2" s="5"/>
      <c r="J2" s="5"/>
      <c r="K2" s="15"/>
      <c r="L2" s="15"/>
      <c r="M2" s="16"/>
      <c r="N2" s="5" t="s">
        <v>137</v>
      </c>
      <c r="O2" s="17">
        <v>45778</v>
      </c>
      <c r="P2" s="18"/>
      <c r="Q2" s="18"/>
      <c r="R2" s="5"/>
    </row>
    <row r="3" s="1" customFormat="1" ht="82.5" customHeight="1" spans="1:21">
      <c r="A3" s="7" t="s">
        <v>1</v>
      </c>
      <c r="B3" s="7" t="s">
        <v>70</v>
      </c>
      <c r="C3" s="7" t="s">
        <v>71</v>
      </c>
      <c r="D3" s="7" t="s">
        <v>72</v>
      </c>
      <c r="E3" s="7" t="s">
        <v>2</v>
      </c>
      <c r="F3" s="7" t="s">
        <v>138</v>
      </c>
      <c r="G3" s="7" t="s">
        <v>139</v>
      </c>
      <c r="H3" s="8" t="s">
        <v>75</v>
      </c>
      <c r="I3" s="19" t="s">
        <v>140</v>
      </c>
      <c r="J3" s="20" t="s">
        <v>76</v>
      </c>
      <c r="K3" s="7" t="s">
        <v>13</v>
      </c>
      <c r="L3" s="21" t="s">
        <v>8</v>
      </c>
      <c r="M3" s="21" t="s">
        <v>9</v>
      </c>
      <c r="N3" s="22" t="s">
        <v>77</v>
      </c>
      <c r="O3" s="7" t="s">
        <v>78</v>
      </c>
      <c r="P3" s="7" t="s">
        <v>79</v>
      </c>
      <c r="Q3" s="28" t="s">
        <v>80</v>
      </c>
      <c r="R3" s="19" t="s">
        <v>50</v>
      </c>
      <c r="S3" s="19" t="s">
        <v>81</v>
      </c>
      <c r="T3" s="29" t="s">
        <v>141</v>
      </c>
      <c r="U3" s="20" t="s">
        <v>83</v>
      </c>
    </row>
    <row r="4" s="1" customFormat="1" ht="61" customHeight="1" spans="1:21">
      <c r="A4" s="9">
        <v>1</v>
      </c>
      <c r="B4" s="9" t="s">
        <v>142</v>
      </c>
      <c r="C4" s="9" t="s">
        <v>143</v>
      </c>
      <c r="D4" s="10" t="s">
        <v>200</v>
      </c>
      <c r="E4" s="10" t="s">
        <v>201</v>
      </c>
      <c r="F4" s="10">
        <v>3000000</v>
      </c>
      <c r="G4" s="10">
        <v>3000000</v>
      </c>
      <c r="H4" s="10" t="s">
        <v>202</v>
      </c>
      <c r="I4" s="10" t="s">
        <v>203</v>
      </c>
      <c r="J4" s="23">
        <v>45377</v>
      </c>
      <c r="K4" s="24">
        <v>45736</v>
      </c>
      <c r="L4" s="25">
        <v>0.0365</v>
      </c>
      <c r="M4" s="25">
        <v>0.0345</v>
      </c>
      <c r="N4" s="9" t="s">
        <v>204</v>
      </c>
      <c r="O4" s="26">
        <v>91639.33</v>
      </c>
      <c r="P4" s="26" t="s">
        <v>186</v>
      </c>
      <c r="Q4" s="26" t="s">
        <v>205</v>
      </c>
      <c r="R4" s="26" t="s">
        <v>153</v>
      </c>
      <c r="S4" s="30">
        <v>45819.665</v>
      </c>
      <c r="T4" s="31">
        <f>S4*0.3</f>
        <v>13745.8995</v>
      </c>
      <c r="U4" s="9" t="s">
        <v>206</v>
      </c>
    </row>
    <row r="5" s="2" customFormat="1" ht="51" customHeight="1" spans="1:21">
      <c r="A5" s="9">
        <v>2</v>
      </c>
      <c r="B5" s="9" t="s">
        <v>142</v>
      </c>
      <c r="C5" s="9" t="s">
        <v>143</v>
      </c>
      <c r="D5" s="10" t="s">
        <v>207</v>
      </c>
      <c r="E5" s="10" t="s">
        <v>208</v>
      </c>
      <c r="F5" s="11">
        <v>2000000</v>
      </c>
      <c r="G5" s="11">
        <v>2000000</v>
      </c>
      <c r="H5" s="10" t="s">
        <v>209</v>
      </c>
      <c r="I5" s="10" t="s">
        <v>210</v>
      </c>
      <c r="J5" s="27">
        <v>45443</v>
      </c>
      <c r="K5" s="24">
        <v>45796</v>
      </c>
      <c r="L5" s="25">
        <v>0.0385</v>
      </c>
      <c r="M5" s="25">
        <v>0.0345</v>
      </c>
      <c r="N5" s="9" t="s">
        <v>211</v>
      </c>
      <c r="O5" s="26">
        <v>75502.78</v>
      </c>
      <c r="P5" s="26" t="s">
        <v>186</v>
      </c>
      <c r="Q5" s="26" t="s">
        <v>212</v>
      </c>
      <c r="R5" s="26" t="s">
        <v>153</v>
      </c>
      <c r="S5" s="30">
        <v>37751.39</v>
      </c>
      <c r="T5" s="31">
        <f>S5*0.3</f>
        <v>11325.417</v>
      </c>
      <c r="U5" s="9" t="s">
        <v>206</v>
      </c>
    </row>
    <row r="6" s="2" customFormat="1" ht="34" customHeight="1" spans="1:21">
      <c r="A6" s="9" t="s">
        <v>213</v>
      </c>
      <c r="B6" s="12"/>
      <c r="C6" s="12"/>
      <c r="D6" s="12"/>
      <c r="E6" s="12"/>
      <c r="F6" s="12"/>
      <c r="G6" s="12">
        <f>SUM(G4:G5)</f>
        <v>5000000</v>
      </c>
      <c r="H6" s="12"/>
      <c r="I6" s="12"/>
      <c r="J6" s="12"/>
      <c r="K6" s="12"/>
      <c r="L6" s="12"/>
      <c r="M6" s="12"/>
      <c r="N6" s="12"/>
      <c r="O6" s="12">
        <f t="shared" ref="O6:T6" si="0">SUM(O4:O5)</f>
        <v>167142.11</v>
      </c>
      <c r="P6" s="12"/>
      <c r="Q6" s="12"/>
      <c r="R6" s="12"/>
      <c r="S6" s="31">
        <f t="shared" si="0"/>
        <v>83571.055</v>
      </c>
      <c r="T6" s="32">
        <f t="shared" si="0"/>
        <v>25071.3165</v>
      </c>
      <c r="U6" s="12"/>
    </row>
  </sheetData>
  <mergeCells count="1">
    <mergeCell ref="A1:R1"/>
  </mergeCell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个人（5人）</vt:lpstr>
      <vt:lpstr>小微企业（3户）</vt:lpstr>
      <vt:lpstr>邮储个人7人</vt:lpstr>
      <vt:lpstr>邮储小微3户</vt:lpstr>
      <vt:lpstr>农商行个人5人</vt:lpstr>
      <vt:lpstr>农商行小微企业2户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三农金融部收文员</dc:creator>
  <cp:lastModifiedBy>再回首</cp:lastModifiedBy>
  <dcterms:created xsi:type="dcterms:W3CDTF">2022-12-05T10:13:00Z</dcterms:created>
  <dcterms:modified xsi:type="dcterms:W3CDTF">2025-05-30T03:37:41Z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46AA210AB29A4318B07C14082E2F6034_13</vt:lpwstr>
  </property>
</Properties>
</file>