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 activeTab="3"/>
  </bookViews>
  <sheets>
    <sheet name="个人（4人）" sheetId="9" r:id="rId1"/>
    <sheet name="小微企业（1户）" sheetId="10" r:id="rId2"/>
    <sheet name="农商行个人5人" sheetId="21" r:id="rId3"/>
    <sheet name="农商行小微企业4户" sheetId="22" r:id="rId4"/>
  </sheets>
  <definedNames>
    <definedName name="_xlnm._FilterDatabase" localSheetId="0" hidden="1">'个人（4人）'!$A$3:$U$9</definedName>
    <definedName name="_xlnm._FilterDatabase" localSheetId="1" hidden="1">'小微企业（1户）'!$A$3:$AA$6</definedName>
    <definedName name="_xlnm._FilterDatabase" localSheetId="2" hidden="1">农商行个人5人!$A$3:$S$9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<sst xmlns="http://schemas.openxmlformats.org/spreadsheetml/2006/main" count="205" uniqueCount="128">
  <si>
    <t>清江浦区2025年第三批个人富民创业担保贷款贴息放发表</t>
  </si>
  <si>
    <t>序号</t>
  </si>
  <si>
    <t>姓名</t>
  </si>
  <si>
    <t>性别</t>
  </si>
  <si>
    <t>实体名称</t>
  </si>
  <si>
    <t>带动人员</t>
  </si>
  <si>
    <t>申请贷款金额</t>
  </si>
  <si>
    <t>放款额度（万元）</t>
  </si>
  <si>
    <t>执行利率</t>
  </si>
  <si>
    <t>LPR</t>
  </si>
  <si>
    <t>人员性质</t>
  </si>
  <si>
    <t>合作银行</t>
  </si>
  <si>
    <t>贷款时间</t>
  </si>
  <si>
    <t>还款时间</t>
  </si>
  <si>
    <t>利息
总额</t>
  </si>
  <si>
    <t>贴息
标准</t>
  </si>
  <si>
    <t>测算
过程</t>
  </si>
  <si>
    <t>贴息
金额</t>
  </si>
  <si>
    <t>备   注</t>
  </si>
  <si>
    <t>卜娟</t>
  </si>
  <si>
    <t>女性</t>
  </si>
  <si>
    <t>清江浦区卜娟移动通讯业务代办中心</t>
  </si>
  <si>
    <t>农民</t>
  </si>
  <si>
    <t>农业银行</t>
  </si>
  <si>
    <t>5464.17*50%</t>
  </si>
  <si>
    <t>第二次</t>
  </si>
  <si>
    <t>葛生锋</t>
  </si>
  <si>
    <t>男性</t>
  </si>
  <si>
    <t>清江浦名秀美发店</t>
  </si>
  <si>
    <t>5520.64*50%</t>
  </si>
  <si>
    <t>第一次</t>
  </si>
  <si>
    <t>尹干</t>
  </si>
  <si>
    <t>清江浦区亮丽女人服装店</t>
  </si>
  <si>
    <t>15万*1.5%</t>
  </si>
  <si>
    <t>路朋元</t>
  </si>
  <si>
    <t>清江浦万驰装饰工作室</t>
  </si>
  <si>
    <t>15万*1.6%</t>
  </si>
  <si>
    <t>合计</t>
  </si>
  <si>
    <t>清江浦区2025年第三批小微企业富民创业担保贷款贴息发放表</t>
  </si>
  <si>
    <t>利息总额（元）</t>
  </si>
  <si>
    <t>贴息标准%</t>
  </si>
  <si>
    <t>测算</t>
  </si>
  <si>
    <t>贴息金额（元）</t>
  </si>
  <si>
    <t>开户行</t>
  </si>
  <si>
    <t>户名</t>
  </si>
  <si>
    <t>开户行行号</t>
  </si>
  <si>
    <t>开户账号</t>
  </si>
  <si>
    <t>资金来源</t>
  </si>
  <si>
    <t>备  注</t>
  </si>
  <si>
    <t>李静</t>
  </si>
  <si>
    <t>女</t>
  </si>
  <si>
    <t>淮安嘉德纺织有限公司</t>
  </si>
  <si>
    <t>75580.60*50%</t>
  </si>
  <si>
    <t>农业银行淮安淮海广场支行</t>
  </si>
  <si>
    <t>103308034130</t>
  </si>
  <si>
    <t>10341301040008781</t>
  </si>
  <si>
    <t>中央、省</t>
  </si>
  <si>
    <t>第三次</t>
  </si>
  <si>
    <t>淮安市清江浦区富民创业担保贷款财政贴息明细表（农商行）</t>
  </si>
  <si>
    <t>填报单位：江苏淮安农村商业银行股份有限公司</t>
  </si>
  <si>
    <t>时间：2025年9月</t>
  </si>
  <si>
    <t>资格认定单位</t>
  </si>
  <si>
    <t>人员类别</t>
  </si>
  <si>
    <t>借款对象</t>
  </si>
  <si>
    <t>推荐金额</t>
  </si>
  <si>
    <t>贷款金额</t>
  </si>
  <si>
    <t>合同号</t>
  </si>
  <si>
    <t>放款时间</t>
  </si>
  <si>
    <t>上浮利率</t>
  </si>
  <si>
    <t>利息总额</t>
  </si>
  <si>
    <t>贴息标准</t>
  </si>
  <si>
    <t>测算过程</t>
  </si>
  <si>
    <t>申请贴息
金额</t>
  </si>
  <si>
    <t>备注说明</t>
  </si>
  <si>
    <t>清江浦区</t>
  </si>
  <si>
    <t>高校毕业生</t>
  </si>
  <si>
    <t>徐杰</t>
  </si>
  <si>
    <t>清江浦区爱笑小餐饮店（个体工商户）</t>
  </si>
  <si>
    <t>3208010504010000175921</t>
  </si>
  <si>
    <t>减半贴息</t>
  </si>
  <si>
    <t>4487.04*50%</t>
  </si>
  <si>
    <t>返乡创业农民工</t>
  </si>
  <si>
    <t>赵妍</t>
  </si>
  <si>
    <t>清江浦区慕屿视觉摄影店</t>
  </si>
  <si>
    <t>3208010504010000175958</t>
  </si>
  <si>
    <t>4095*50%</t>
  </si>
  <si>
    <t>赵则勇</t>
  </si>
  <si>
    <t>****</t>
  </si>
  <si>
    <t>3208010504014431989655</t>
  </si>
  <si>
    <t>6289.41*50%</t>
  </si>
  <si>
    <t>复员转业退役军人</t>
  </si>
  <si>
    <t>徐玉冬</t>
  </si>
  <si>
    <t>清江浦区冬芳餐饮店（个体工商户）</t>
  </si>
  <si>
    <t>3208010504014438900088</t>
  </si>
  <si>
    <t>2193.12*50%</t>
  </si>
  <si>
    <t>章曼</t>
  </si>
  <si>
    <t>清江浦区爱购便利店（个体工商户）</t>
  </si>
  <si>
    <t>3208010534014440125988</t>
  </si>
  <si>
    <t>1903.13*50%</t>
  </si>
  <si>
    <t>淮安市清江浦区富民创业担保贷款财政贴息明细表（淮安农商行）</t>
  </si>
  <si>
    <t>填报单位：淮安市分行</t>
  </si>
  <si>
    <t>江苏淮安农村商业银行股份有限公司</t>
  </si>
  <si>
    <t>时间：</t>
  </si>
  <si>
    <t>推荐金额(元)</t>
  </si>
  <si>
    <t>货款金额</t>
  </si>
  <si>
    <t>银行网点</t>
  </si>
  <si>
    <t>申请贴息金额</t>
  </si>
  <si>
    <t>中央</t>
  </si>
  <si>
    <t>小微企业</t>
  </si>
  <si>
    <t>淮安联合广告装饰有限公司</t>
  </si>
  <si>
    <t>王海燕</t>
  </si>
  <si>
    <t>3208010504010000173656</t>
  </si>
  <si>
    <t>淮安农商行</t>
  </si>
  <si>
    <t>50%贴息</t>
  </si>
  <si>
    <t>85396.87*50%</t>
  </si>
  <si>
    <t>江苏东凯电气有限公司</t>
  </si>
  <si>
    <t>马艳</t>
  </si>
  <si>
    <t>3208010504010000175333</t>
  </si>
  <si>
    <t>103787.5*50%</t>
  </si>
  <si>
    <t>淮安大可酒店管理有限公司</t>
  </si>
  <si>
    <t>丁迎军</t>
  </si>
  <si>
    <t>3208010504010000176056</t>
  </si>
  <si>
    <t>90750*50%</t>
  </si>
  <si>
    <t>淮安祥运机电设备工程有限公司</t>
  </si>
  <si>
    <t>程大进</t>
  </si>
  <si>
    <t>3208010504014432907755</t>
  </si>
  <si>
    <t>104075.08*50%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</si>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</sst>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  <numFmt numFmtId="179" formatCode="&quot;￥&quot;#,##0.00;[Red]&quot;￥&quot;#,##0.00"/>
  </numFmts>
  <fonts count="4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b/>
      <sz val="24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color rgb="FF000000"/>
      <name val="SimSun"/>
      <charset val="134"/>
    </font>
    <font>
      <sz val="10"/>
      <name val="Arial"/>
      <charset val="134"/>
    </font>
    <font>
      <b/>
      <sz val="11"/>
      <color rgb="FF000000"/>
      <name val="宋体"/>
      <charset val="134"/>
    </font>
    <font>
      <sz val="24"/>
      <name val="宋体"/>
      <charset val="134"/>
    </font>
    <font>
      <sz val="24"/>
      <color indexed="8"/>
      <name val="宋体"/>
      <charset val="134"/>
    </font>
    <font>
      <sz val="11"/>
      <name val="宋体"/>
      <charset val="134"/>
      <scheme val="minor"/>
    </font>
    <font>
      <sz val="11"/>
      <color rgb="FF000000"/>
      <name val="SimSun"/>
      <charset val="134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2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6"/>
      <color theme="1"/>
      <name val="宋体"/>
      <charset val="134"/>
      <scheme val="minor"/>
    </font>
    <font>
      <sz val="10"/>
      <name val="Arial"/>
      <charset val="0"/>
    </font>
    <font>
      <sz val="10.5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24" applyNumberFormat="0" applyAlignment="0" applyProtection="0">
      <alignment vertical="center"/>
    </xf>
    <xf numFmtId="0" fontId="31" fillId="5" borderId="25" applyNumberFormat="0" applyAlignment="0" applyProtection="0">
      <alignment vertical="center"/>
    </xf>
    <xf numFmtId="0" fontId="32" fillId="5" borderId="24" applyNumberFormat="0" applyAlignment="0" applyProtection="0">
      <alignment vertical="center"/>
    </xf>
    <xf numFmtId="0" fontId="33" fillId="6" borderId="26" applyNumberFormat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10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57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178" fontId="7" fillId="0" borderId="10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8" fontId="12" fillId="0" borderId="3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9" fontId="10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179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49" fontId="14" fillId="0" borderId="8" xfId="0" applyNumberFormat="1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vertical="center" wrapText="1"/>
    </xf>
    <xf numFmtId="176" fontId="14" fillId="0" borderId="9" xfId="0" applyNumberFormat="1" applyFont="1" applyFill="1" applyBorder="1" applyAlignment="1">
      <alignment vertical="center" wrapText="1"/>
    </xf>
    <xf numFmtId="49" fontId="14" fillId="0" borderId="16" xfId="0" applyNumberFormat="1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10" fontId="13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176" fontId="14" fillId="0" borderId="8" xfId="0" applyNumberFormat="1" applyFont="1" applyFill="1" applyBorder="1" applyAlignment="1">
      <alignment vertical="center"/>
    </xf>
    <xf numFmtId="7" fontId="14" fillId="0" borderId="16" xfId="0" applyNumberFormat="1" applyFont="1" applyFill="1" applyBorder="1" applyAlignment="1">
      <alignment vertical="center"/>
    </xf>
    <xf numFmtId="176" fontId="19" fillId="0" borderId="0" xfId="0" applyNumberFormat="1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7" fontId="14" fillId="0" borderId="17" xfId="0" applyNumberFormat="1" applyFont="1" applyFill="1" applyBorder="1" applyAlignment="1">
      <alignment vertical="center"/>
    </xf>
    <xf numFmtId="0" fontId="14" fillId="0" borderId="18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3" fillId="0" borderId="19" xfId="0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0" fontId="17" fillId="0" borderId="3" xfId="49" applyFont="1" applyFill="1" applyBorder="1" applyAlignment="1">
      <alignment horizontal="center" vertical="center" textRotation="255" wrapText="1"/>
    </xf>
    <xf numFmtId="0" fontId="13" fillId="0" borderId="3" xfId="0" applyFont="1" applyFill="1" applyBorder="1" applyAlignment="1">
      <alignment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14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vertical="center"/>
    </xf>
    <xf numFmtId="0" fontId="21" fillId="0" borderId="0" xfId="0" applyFont="1" applyBorder="1" applyAlignment="1">
      <alignment horizontal="left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9" fontId="13" fillId="0" borderId="3" xfId="0" applyNumberFormat="1" applyFont="1" applyFill="1" applyBorder="1" applyAlignment="1">
      <alignment horizontal="center" vertical="center" wrapText="1"/>
    </xf>
    <xf numFmtId="0" fontId="17" fillId="0" borderId="3" xfId="49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vertical="center" wrapText="1"/>
    </xf>
    <xf numFmtId="176" fontId="14" fillId="0" borderId="16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 wrapText="1"/>
    </xf>
    <xf numFmtId="176" fontId="14" fillId="0" borderId="14" xfId="0" applyNumberFormat="1" applyFont="1" applyFill="1" applyBorder="1" applyAlignment="1">
      <alignment vertical="center"/>
    </xf>
    <xf numFmtId="0" fontId="14" fillId="0" borderId="16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 quotePrefix="1">
      <alignment horizontal="center" vertical="center" wrapText="1"/>
    </xf>
    <xf numFmtId="0" fontId="6" fillId="0" borderId="4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"/>
  <sheetViews>
    <sheetView view="pageLayout" zoomScaleNormal="100" workbookViewId="0">
      <selection activeCell="K2" sqref="K$1:K$1048576"/>
    </sheetView>
  </sheetViews>
  <sheetFormatPr defaultColWidth="9" defaultRowHeight="13.5"/>
  <cols>
    <col min="1" max="1" width="2.95" customWidth="1"/>
    <col min="2" max="2" width="5.975" customWidth="1"/>
    <col min="3" max="3" width="3.66666666666667" customWidth="1"/>
    <col min="4" max="4" width="11.4083333333333" customWidth="1"/>
    <col min="5" max="5" width="4.48333333333333" style="66" customWidth="1"/>
    <col min="6" max="6" width="5.375" style="66" customWidth="1"/>
    <col min="7" max="7" width="5.7" style="66" customWidth="1"/>
    <col min="8" max="8" width="5" style="66" customWidth="1"/>
    <col min="9" max="9" width="5.29166666666667" style="66" customWidth="1"/>
    <col min="10" max="10" width="7.875" customWidth="1"/>
    <col min="11" max="11" width="8.375" customWidth="1"/>
    <col min="12" max="12" width="8.825" customWidth="1"/>
    <col min="13" max="13" width="10.4583333333333" style="66" customWidth="1"/>
    <col min="14" max="14" width="10.8666666666667" customWidth="1"/>
    <col min="15" max="15" width="7.46666666666667" style="34" customWidth="1"/>
    <col min="16" max="16" width="11.4083333333333" style="34" customWidth="1"/>
    <col min="17" max="17" width="8.69166666666667" customWidth="1"/>
    <col min="18" max="18" width="8.825" customWidth="1"/>
  </cols>
  <sheetData>
    <row r="1" ht="30" customHeight="1" spans="1:18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customFormat="1" ht="15" customHeight="1" spans="1:17">
      <c r="A2" s="76"/>
      <c r="B2" s="76"/>
      <c r="C2" s="76"/>
      <c r="D2" s="76"/>
      <c r="E2" s="76"/>
      <c r="F2" s="76"/>
      <c r="G2" s="76"/>
      <c r="H2" s="76"/>
      <c r="I2" s="75"/>
      <c r="J2" s="75"/>
      <c r="K2" s="75"/>
      <c r="L2" s="75"/>
      <c r="M2" s="75"/>
      <c r="N2" s="75"/>
      <c r="O2" s="90"/>
      <c r="P2" s="90"/>
      <c r="Q2" s="75"/>
    </row>
    <row r="3" s="72" customFormat="1" ht="44" customHeight="1" spans="1:18">
      <c r="A3" s="77" t="s">
        <v>1</v>
      </c>
      <c r="B3" s="78" t="s">
        <v>2</v>
      </c>
      <c r="C3" s="77" t="s">
        <v>3</v>
      </c>
      <c r="D3" s="77" t="s">
        <v>4</v>
      </c>
      <c r="E3" s="78" t="s">
        <v>5</v>
      </c>
      <c r="F3" s="105" t="s">
        <v>6</v>
      </c>
      <c r="G3" s="78" t="s">
        <v>7</v>
      </c>
      <c r="H3" s="78" t="s">
        <v>8</v>
      </c>
      <c r="I3" s="78" t="s">
        <v>9</v>
      </c>
      <c r="J3" s="78" t="s">
        <v>10</v>
      </c>
      <c r="K3" s="78" t="s">
        <v>11</v>
      </c>
      <c r="L3" s="78" t="s">
        <v>12</v>
      </c>
      <c r="M3" s="78" t="s">
        <v>13</v>
      </c>
      <c r="N3" s="78" t="s">
        <v>14</v>
      </c>
      <c r="O3" s="78" t="s">
        <v>15</v>
      </c>
      <c r="P3" s="78" t="s">
        <v>16</v>
      </c>
      <c r="Q3" s="78" t="s">
        <v>17</v>
      </c>
      <c r="R3" s="98" t="s">
        <v>18</v>
      </c>
    </row>
    <row r="4" s="72" customFormat="1" ht="44" customHeight="1" spans="1:18">
      <c r="A4" s="106">
        <v>1</v>
      </c>
      <c r="B4" s="107" t="s">
        <v>19</v>
      </c>
      <c r="C4" s="108" t="s">
        <v>20</v>
      </c>
      <c r="D4" s="109" t="s">
        <v>21</v>
      </c>
      <c r="E4" s="110">
        <v>1</v>
      </c>
      <c r="F4" s="111">
        <v>15</v>
      </c>
      <c r="G4" s="112">
        <v>15</v>
      </c>
      <c r="H4" s="113">
        <v>3.95</v>
      </c>
      <c r="I4" s="120">
        <v>3.35</v>
      </c>
      <c r="J4" s="121" t="s">
        <v>22</v>
      </c>
      <c r="K4" s="122" t="s">
        <v>23</v>
      </c>
      <c r="L4" s="123">
        <v>20240823</v>
      </c>
      <c r="M4" s="123">
        <v>20250822</v>
      </c>
      <c r="N4" s="124">
        <v>5464.17</v>
      </c>
      <c r="O4" s="125">
        <v>0.5</v>
      </c>
      <c r="P4" s="78" t="s">
        <v>24</v>
      </c>
      <c r="Q4" s="91">
        <v>2732.09</v>
      </c>
      <c r="R4" s="98" t="s">
        <v>25</v>
      </c>
    </row>
    <row r="5" s="72" customFormat="1" ht="44" customHeight="1" spans="1:18">
      <c r="A5" s="106">
        <v>2</v>
      </c>
      <c r="B5" s="114" t="s">
        <v>26</v>
      </c>
      <c r="C5" s="108" t="s">
        <v>27</v>
      </c>
      <c r="D5" s="108" t="s">
        <v>28</v>
      </c>
      <c r="E5" s="110">
        <v>1</v>
      </c>
      <c r="F5" s="111">
        <v>15</v>
      </c>
      <c r="G5" s="112">
        <v>15</v>
      </c>
      <c r="H5" s="113">
        <v>3.65</v>
      </c>
      <c r="I5" s="120">
        <v>3.45</v>
      </c>
      <c r="J5" s="121" t="s">
        <v>22</v>
      </c>
      <c r="K5" s="122" t="s">
        <v>23</v>
      </c>
      <c r="L5" s="123">
        <v>20240424</v>
      </c>
      <c r="M5" s="123">
        <v>20250422</v>
      </c>
      <c r="N5" s="124">
        <v>5520.64</v>
      </c>
      <c r="O5" s="125">
        <v>0.5</v>
      </c>
      <c r="P5" s="78" t="s">
        <v>29</v>
      </c>
      <c r="Q5" s="91">
        <v>2760.32</v>
      </c>
      <c r="R5" s="98" t="s">
        <v>30</v>
      </c>
    </row>
    <row r="6" s="72" customFormat="1" ht="44" customHeight="1" spans="1:18">
      <c r="A6" s="106">
        <v>3</v>
      </c>
      <c r="B6" s="114" t="s">
        <v>31</v>
      </c>
      <c r="C6" s="115" t="s">
        <v>27</v>
      </c>
      <c r="D6" s="116" t="s">
        <v>32</v>
      </c>
      <c r="E6" s="110">
        <v>1</v>
      </c>
      <c r="F6" s="111">
        <v>15</v>
      </c>
      <c r="G6" s="112">
        <v>15</v>
      </c>
      <c r="H6" s="110">
        <v>3.65</v>
      </c>
      <c r="I6" s="126">
        <v>3.65</v>
      </c>
      <c r="J6" s="121" t="s">
        <v>22</v>
      </c>
      <c r="K6" s="122" t="s">
        <v>23</v>
      </c>
      <c r="L6" s="123">
        <v>20231125</v>
      </c>
      <c r="M6" s="123">
        <v>20241123</v>
      </c>
      <c r="N6" s="91">
        <v>5232.54</v>
      </c>
      <c r="O6" s="92">
        <v>0.015</v>
      </c>
      <c r="P6" s="78" t="s">
        <v>33</v>
      </c>
      <c r="Q6" s="91">
        <v>2250</v>
      </c>
      <c r="R6" s="98" t="s">
        <v>25</v>
      </c>
    </row>
    <row r="7" s="72" customFormat="1" ht="44" customHeight="1" spans="1:18">
      <c r="A7" s="106">
        <v>4</v>
      </c>
      <c r="B7" s="117" t="s">
        <v>34</v>
      </c>
      <c r="C7" s="115" t="s">
        <v>27</v>
      </c>
      <c r="D7" s="116" t="s">
        <v>35</v>
      </c>
      <c r="E7" s="110">
        <v>1</v>
      </c>
      <c r="F7" s="111">
        <v>15</v>
      </c>
      <c r="G7" s="112">
        <v>15</v>
      </c>
      <c r="H7" s="110">
        <v>3.65</v>
      </c>
      <c r="I7" s="126">
        <v>3.55</v>
      </c>
      <c r="J7" s="121" t="s">
        <v>22</v>
      </c>
      <c r="K7" s="122" t="s">
        <v>23</v>
      </c>
      <c r="L7" s="123">
        <v>20230720</v>
      </c>
      <c r="M7" s="123">
        <v>20240719</v>
      </c>
      <c r="N7" s="91">
        <v>5459.8</v>
      </c>
      <c r="O7" s="92">
        <v>0.016</v>
      </c>
      <c r="P7" s="78" t="s">
        <v>36</v>
      </c>
      <c r="Q7" s="91">
        <v>2393.33</v>
      </c>
      <c r="R7" s="98" t="s">
        <v>30</v>
      </c>
    </row>
    <row r="8" s="73" customFormat="1" ht="24" customHeight="1" spans="1:21">
      <c r="A8" s="93" t="s">
        <v>37</v>
      </c>
      <c r="B8" s="93"/>
      <c r="C8" s="93"/>
      <c r="D8" s="93"/>
      <c r="E8" s="106"/>
      <c r="F8" s="106"/>
      <c r="G8" s="106"/>
      <c r="H8" s="118"/>
      <c r="I8" s="118"/>
      <c r="J8" s="88"/>
      <c r="K8" s="88"/>
      <c r="L8" s="88"/>
      <c r="M8" s="88"/>
      <c r="N8" s="127">
        <f>SUM(N4:N7)</f>
        <v>21677.15</v>
      </c>
      <c r="O8" s="88"/>
      <c r="P8" s="128"/>
      <c r="Q8" s="130">
        <f>SUM(Q4:Q7)</f>
        <v>10135.74</v>
      </c>
      <c r="R8" s="131"/>
      <c r="S8" s="101"/>
      <c r="T8" s="101"/>
      <c r="U8" s="101"/>
    </row>
    <row r="9" s="73" customFormat="1" ht="21" customHeight="1" spans="1:21">
      <c r="A9" s="119"/>
      <c r="B9" s="119"/>
      <c r="C9" s="119"/>
      <c r="D9" s="119"/>
      <c r="E9" s="119"/>
      <c r="F9" s="119"/>
      <c r="G9" s="119"/>
      <c r="H9" s="119"/>
      <c r="I9" s="119"/>
      <c r="J9" s="129"/>
      <c r="K9" s="129"/>
      <c r="L9" s="119"/>
      <c r="M9" s="119"/>
      <c r="N9" s="119"/>
      <c r="O9" s="129"/>
      <c r="P9" s="129"/>
      <c r="Q9" s="119"/>
      <c r="R9" s="104"/>
      <c r="S9" s="101"/>
      <c r="T9" s="101"/>
      <c r="U9" s="101"/>
    </row>
    <row r="20" spans="4:4">
      <c r="D20" s="66"/>
    </row>
    <row r="21" spans="4:4">
      <c r="D21" s="66"/>
    </row>
  </sheetData>
  <autoFilter xmlns:etc="http://www.wps.cn/officeDocument/2017/etCustomData" ref="A3:U9" etc:filterBottomFollowUsedRange="0">
    <extLst/>
  </autoFilter>
  <mergeCells count="4">
    <mergeCell ref="A1:R1"/>
    <mergeCell ref="A2:H2"/>
    <mergeCell ref="A8:D8"/>
    <mergeCell ref="A9:Q9"/>
  </mergeCells>
  <pageMargins left="0.357638888888889" right="0.357638888888889" top="0.60625" bottom="0.802777777777778" header="0.5" footer="0.5"/>
  <pageSetup paperSize="9" scale="6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"/>
  <sheetViews>
    <sheetView zoomScale="170" zoomScaleNormal="170" workbookViewId="0">
      <selection activeCell="A7" sqref="$A7:$XFD7"/>
    </sheetView>
  </sheetViews>
  <sheetFormatPr defaultColWidth="9" defaultRowHeight="13.5" outlineLevelRow="5"/>
  <cols>
    <col min="1" max="1" width="2.95" customWidth="1"/>
    <col min="2" max="2" width="6.125" customWidth="1"/>
    <col min="3" max="3" width="3.625" customWidth="1"/>
    <col min="4" max="4" width="12" customWidth="1"/>
    <col min="5" max="5" width="3.875" style="66" customWidth="1"/>
    <col min="6" max="6" width="7.5" style="66" customWidth="1"/>
    <col min="7" max="7" width="5" style="66" customWidth="1"/>
    <col min="8" max="8" width="4.875" style="66" customWidth="1"/>
    <col min="9" max="9" width="7.78333333333333" customWidth="1"/>
    <col min="10" max="10" width="9.11666666666667" customWidth="1"/>
    <col min="11" max="11" width="8.525" style="66" customWidth="1"/>
    <col min="12" max="12" width="9.40833333333333" customWidth="1"/>
    <col min="13" max="13" width="6.475" style="34" customWidth="1"/>
    <col min="14" max="14" width="9.85" style="34" customWidth="1"/>
    <col min="15" max="15" width="10.6583333333333" customWidth="1"/>
    <col min="16" max="16" width="10.625" style="69" customWidth="1"/>
    <col min="17" max="17" width="10.25" style="69" customWidth="1"/>
    <col min="18" max="18" width="9.875" style="69" customWidth="1"/>
    <col min="19" max="19" width="8.75" style="74" customWidth="1"/>
    <col min="20" max="20" width="8" customWidth="1"/>
    <col min="21" max="21" width="6.625" customWidth="1"/>
    <col min="22" max="22" width="14.5" customWidth="1"/>
  </cols>
  <sheetData>
    <row r="1" ht="60" customHeight="1" spans="1:21">
      <c r="A1" s="75" t="s">
        <v>38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customFormat="1" ht="18" customHeight="1" spans="1:19">
      <c r="A2" s="76"/>
      <c r="B2" s="76"/>
      <c r="C2" s="76"/>
      <c r="D2" s="76"/>
      <c r="E2" s="76"/>
      <c r="F2" s="76"/>
      <c r="G2" s="76"/>
      <c r="H2" s="75"/>
      <c r="I2" s="75"/>
      <c r="J2" s="75"/>
      <c r="K2" s="75"/>
      <c r="L2" s="75"/>
      <c r="M2" s="90"/>
      <c r="N2" s="90"/>
      <c r="O2" s="75"/>
      <c r="P2" s="75"/>
      <c r="Q2" s="75"/>
      <c r="R2" s="75"/>
      <c r="S2" s="75"/>
    </row>
    <row r="3" s="72" customFormat="1" ht="43" customHeight="1" spans="1:21">
      <c r="A3" s="77" t="s">
        <v>1</v>
      </c>
      <c r="B3" s="78" t="s">
        <v>2</v>
      </c>
      <c r="C3" s="77" t="s">
        <v>3</v>
      </c>
      <c r="D3" s="77" t="s">
        <v>4</v>
      </c>
      <c r="E3" s="78" t="s">
        <v>5</v>
      </c>
      <c r="F3" s="78" t="s">
        <v>7</v>
      </c>
      <c r="G3" s="78" t="s">
        <v>8</v>
      </c>
      <c r="H3" s="78" t="s">
        <v>9</v>
      </c>
      <c r="I3" s="78" t="s">
        <v>11</v>
      </c>
      <c r="J3" s="78" t="s">
        <v>12</v>
      </c>
      <c r="K3" s="78" t="s">
        <v>13</v>
      </c>
      <c r="L3" s="78" t="s">
        <v>39</v>
      </c>
      <c r="M3" s="78" t="s">
        <v>40</v>
      </c>
      <c r="N3" s="78" t="s">
        <v>41</v>
      </c>
      <c r="O3" s="78" t="s">
        <v>42</v>
      </c>
      <c r="P3" s="78" t="s">
        <v>43</v>
      </c>
      <c r="Q3" s="78" t="s">
        <v>44</v>
      </c>
      <c r="R3" s="78" t="s">
        <v>45</v>
      </c>
      <c r="S3" s="78" t="s">
        <v>46</v>
      </c>
      <c r="T3" s="98" t="s">
        <v>47</v>
      </c>
      <c r="U3" s="98" t="s">
        <v>48</v>
      </c>
    </row>
    <row r="4" s="72" customFormat="1" ht="50" customHeight="1" spans="1:21">
      <c r="A4" s="77">
        <v>1</v>
      </c>
      <c r="B4" s="79" t="s">
        <v>49</v>
      </c>
      <c r="C4" s="80" t="s">
        <v>50</v>
      </c>
      <c r="D4" s="81" t="s">
        <v>51</v>
      </c>
      <c r="E4" s="82">
        <v>9</v>
      </c>
      <c r="F4" s="83">
        <v>230</v>
      </c>
      <c r="G4" s="83">
        <v>3.25</v>
      </c>
      <c r="H4" s="83">
        <v>3.45</v>
      </c>
      <c r="I4" s="83" t="s">
        <v>23</v>
      </c>
      <c r="J4" s="83">
        <v>20240530</v>
      </c>
      <c r="K4" s="83">
        <v>20250529</v>
      </c>
      <c r="L4" s="91">
        <v>75580.6</v>
      </c>
      <c r="M4" s="92">
        <v>0.5</v>
      </c>
      <c r="N4" s="78" t="s">
        <v>52</v>
      </c>
      <c r="O4" s="91">
        <v>37790.3</v>
      </c>
      <c r="P4" s="78" t="s">
        <v>53</v>
      </c>
      <c r="Q4" s="82" t="s">
        <v>51</v>
      </c>
      <c r="R4" s="132" t="s">
        <v>54</v>
      </c>
      <c r="S4" s="132" t="s">
        <v>55</v>
      </c>
      <c r="T4" s="98" t="s">
        <v>56</v>
      </c>
      <c r="U4" s="98" t="s">
        <v>57</v>
      </c>
    </row>
    <row r="5" s="73" customFormat="1" ht="50" customHeight="1" spans="1:25">
      <c r="A5" s="84" t="s">
        <v>37</v>
      </c>
      <c r="B5" s="85"/>
      <c r="C5" s="85"/>
      <c r="D5" s="85"/>
      <c r="E5" s="86"/>
      <c r="F5" s="87">
        <f>SUM(F4:F4)</f>
        <v>230</v>
      </c>
      <c r="G5" s="88"/>
      <c r="H5" s="88"/>
      <c r="I5" s="88"/>
      <c r="J5" s="88"/>
      <c r="K5" s="88"/>
      <c r="L5" s="93">
        <f>SUM(L4:L4)</f>
        <v>75580.6</v>
      </c>
      <c r="M5" s="88"/>
      <c r="N5" s="88"/>
      <c r="O5" s="94">
        <f>SUM(O4:O4)</f>
        <v>37790.3</v>
      </c>
      <c r="P5" s="95"/>
      <c r="Q5" s="99"/>
      <c r="R5" s="95"/>
      <c r="S5" s="95"/>
      <c r="T5" s="100"/>
      <c r="U5" s="100"/>
      <c r="V5" s="101"/>
      <c r="W5" s="101"/>
      <c r="X5" s="101"/>
      <c r="Y5" s="101"/>
    </row>
    <row r="6" s="73" customFormat="1" ht="22" customHeight="1" spans="1:25">
      <c r="A6" s="89"/>
      <c r="B6" s="89"/>
      <c r="C6" s="89"/>
      <c r="D6" s="89"/>
      <c r="E6" s="72"/>
      <c r="F6" s="72"/>
      <c r="G6" s="72"/>
      <c r="H6" s="72"/>
      <c r="I6" s="89"/>
      <c r="J6" s="89"/>
      <c r="K6" s="89"/>
      <c r="L6" s="89"/>
      <c r="M6" s="89"/>
      <c r="N6" s="89"/>
      <c r="O6" s="96"/>
      <c r="P6" s="97"/>
      <c r="Q6" s="102"/>
      <c r="R6" s="103"/>
      <c r="S6" s="102"/>
      <c r="T6" s="104"/>
      <c r="U6" s="104"/>
      <c r="V6" s="101"/>
      <c r="W6" s="101"/>
      <c r="X6" s="101"/>
      <c r="Y6" s="101"/>
    </row>
  </sheetData>
  <autoFilter xmlns:etc="http://www.wps.cn/officeDocument/2017/etCustomData" ref="A3:AA6" etc:filterBottomFollowUsedRange="0">
    <extLst/>
  </autoFilter>
  <mergeCells count="4">
    <mergeCell ref="A1:U1"/>
    <mergeCell ref="A2:G2"/>
    <mergeCell ref="A5:D5"/>
    <mergeCell ref="O6:P6"/>
  </mergeCells>
  <pageMargins left="0.357638888888889" right="0.357638888888889" top="0.60625" bottom="0.60625" header="0.5" footer="0.5"/>
  <pageSetup paperSize="9" scale="7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workbookViewId="0">
      <selection activeCell="A11" sqref="$A11:$XFD11"/>
    </sheetView>
  </sheetViews>
  <sheetFormatPr defaultColWidth="9" defaultRowHeight="13.5"/>
  <cols>
    <col min="1" max="1" width="7.375" customWidth="1"/>
    <col min="6" max="7" width="8.125" customWidth="1"/>
    <col min="9" max="9" width="10.7583333333333" customWidth="1"/>
    <col min="10" max="10" width="11.125" customWidth="1"/>
    <col min="12" max="14" width="9.375"/>
    <col min="16" max="16" width="25.7583333333333" customWidth="1"/>
    <col min="17" max="18" width="10.125" customWidth="1"/>
  </cols>
  <sheetData>
    <row r="1" ht="31.5" spans="1:19">
      <c r="A1" s="36" t="s">
        <v>58</v>
      </c>
      <c r="B1" s="37"/>
      <c r="C1" s="37"/>
      <c r="D1" s="37"/>
      <c r="E1" s="37"/>
      <c r="F1" s="37"/>
      <c r="G1" s="37"/>
      <c r="H1" s="38"/>
      <c r="I1" s="37"/>
      <c r="J1" s="37"/>
      <c r="K1" s="37"/>
      <c r="L1" s="37"/>
      <c r="M1" s="37"/>
      <c r="N1" s="37"/>
      <c r="O1" s="37"/>
      <c r="P1" s="37"/>
      <c r="Q1" s="65"/>
      <c r="R1" s="37"/>
      <c r="S1" s="66"/>
    </row>
    <row r="2" spans="1:19">
      <c r="A2" s="39" t="s">
        <v>59</v>
      </c>
      <c r="B2" s="39"/>
      <c r="C2" s="39"/>
      <c r="D2" s="39"/>
      <c r="E2" s="39"/>
      <c r="F2" s="40"/>
      <c r="G2" s="41"/>
      <c r="H2" s="41"/>
      <c r="I2" s="41"/>
      <c r="J2" s="41"/>
      <c r="K2" s="41"/>
      <c r="L2" s="58"/>
      <c r="M2" s="59" t="s">
        <v>60</v>
      </c>
      <c r="N2" s="59"/>
      <c r="O2" s="59"/>
      <c r="P2" s="59"/>
      <c r="Q2" s="59"/>
      <c r="R2" s="67"/>
      <c r="S2" s="66"/>
    </row>
    <row r="3" ht="27" spans="1:19">
      <c r="A3" s="42" t="s">
        <v>1</v>
      </c>
      <c r="B3" s="42" t="s">
        <v>61</v>
      </c>
      <c r="C3" s="43" t="s">
        <v>62</v>
      </c>
      <c r="D3" s="44" t="s">
        <v>63</v>
      </c>
      <c r="E3" s="42" t="s">
        <v>4</v>
      </c>
      <c r="F3" s="42" t="s">
        <v>64</v>
      </c>
      <c r="G3" s="42" t="s">
        <v>65</v>
      </c>
      <c r="H3" s="45" t="s">
        <v>66</v>
      </c>
      <c r="I3" s="42" t="s">
        <v>67</v>
      </c>
      <c r="J3" s="42" t="s">
        <v>13</v>
      </c>
      <c r="K3" s="42" t="s">
        <v>8</v>
      </c>
      <c r="L3" s="42" t="s">
        <v>9</v>
      </c>
      <c r="M3" s="60" t="s">
        <v>68</v>
      </c>
      <c r="N3" s="60" t="s">
        <v>69</v>
      </c>
      <c r="O3" s="60" t="s">
        <v>70</v>
      </c>
      <c r="P3" s="60" t="s">
        <v>71</v>
      </c>
      <c r="Q3" s="68" t="s">
        <v>72</v>
      </c>
      <c r="R3" s="60" t="s">
        <v>73</v>
      </c>
      <c r="S3" s="66"/>
    </row>
    <row r="4" s="34" customFormat="1" ht="48" spans="1:19">
      <c r="A4" s="46">
        <v>1</v>
      </c>
      <c r="B4" s="47" t="s">
        <v>74</v>
      </c>
      <c r="C4" s="48" t="s">
        <v>75</v>
      </c>
      <c r="D4" s="10" t="s">
        <v>76</v>
      </c>
      <c r="E4" s="49" t="s">
        <v>77</v>
      </c>
      <c r="F4" s="50">
        <v>15</v>
      </c>
      <c r="G4" s="51">
        <v>15</v>
      </c>
      <c r="H4" s="10" t="s">
        <v>78</v>
      </c>
      <c r="I4" s="25">
        <v>45491</v>
      </c>
      <c r="J4" s="25">
        <v>45854</v>
      </c>
      <c r="K4" s="10">
        <v>4.45</v>
      </c>
      <c r="L4" s="10">
        <v>3.45</v>
      </c>
      <c r="M4" s="61">
        <f t="shared" ref="M4:M8" si="0">K4-L4</f>
        <v>1</v>
      </c>
      <c r="N4" s="62">
        <v>4487.04</v>
      </c>
      <c r="O4" s="47" t="s">
        <v>79</v>
      </c>
      <c r="P4" s="62" t="s">
        <v>80</v>
      </c>
      <c r="Q4" s="27">
        <v>2243.52</v>
      </c>
      <c r="R4" s="46"/>
      <c r="S4" s="69"/>
    </row>
    <row r="5" s="35" customFormat="1" ht="36" spans="1:19">
      <c r="A5" s="52">
        <v>2</v>
      </c>
      <c r="B5" s="47" t="s">
        <v>74</v>
      </c>
      <c r="C5" s="48" t="s">
        <v>81</v>
      </c>
      <c r="D5" s="10" t="s">
        <v>82</v>
      </c>
      <c r="E5" s="49" t="s">
        <v>83</v>
      </c>
      <c r="F5" s="53">
        <v>10</v>
      </c>
      <c r="G5" s="54">
        <v>10</v>
      </c>
      <c r="H5" s="10" t="s">
        <v>84</v>
      </c>
      <c r="I5" s="25">
        <v>45491</v>
      </c>
      <c r="J5" s="25">
        <v>45855</v>
      </c>
      <c r="K5" s="10">
        <v>4.05</v>
      </c>
      <c r="L5" s="10">
        <v>3.45</v>
      </c>
      <c r="M5" s="61">
        <f t="shared" si="0"/>
        <v>0.6</v>
      </c>
      <c r="N5" s="62">
        <v>4095</v>
      </c>
      <c r="O5" s="63" t="s">
        <v>79</v>
      </c>
      <c r="P5" s="62" t="s">
        <v>85</v>
      </c>
      <c r="Q5" s="27">
        <v>2047.5</v>
      </c>
      <c r="R5" s="70"/>
      <c r="S5" s="69"/>
    </row>
    <row r="6" s="35" customFormat="1" ht="36" spans="1:19">
      <c r="A6" s="46">
        <v>3</v>
      </c>
      <c r="B6" s="47" t="s">
        <v>74</v>
      </c>
      <c r="C6" s="48" t="s">
        <v>22</v>
      </c>
      <c r="D6" s="10" t="s">
        <v>86</v>
      </c>
      <c r="E6" s="49" t="s">
        <v>87</v>
      </c>
      <c r="F6" s="53">
        <v>15</v>
      </c>
      <c r="G6" s="54">
        <v>15</v>
      </c>
      <c r="H6" s="10" t="s">
        <v>88</v>
      </c>
      <c r="I6" s="25">
        <v>45516</v>
      </c>
      <c r="J6" s="25">
        <v>45863</v>
      </c>
      <c r="K6" s="10">
        <v>4.35</v>
      </c>
      <c r="L6" s="10">
        <v>3.35</v>
      </c>
      <c r="M6" s="61">
        <f t="shared" si="0"/>
        <v>1</v>
      </c>
      <c r="N6" s="62">
        <v>6289.41</v>
      </c>
      <c r="O6" s="64" t="s">
        <v>79</v>
      </c>
      <c r="P6" s="62" t="s">
        <v>89</v>
      </c>
      <c r="Q6" s="27">
        <v>3144.7</v>
      </c>
      <c r="R6" s="71"/>
      <c r="S6" s="69"/>
    </row>
    <row r="7" s="35" customFormat="1" ht="48" spans="1:19">
      <c r="A7" s="46">
        <v>4</v>
      </c>
      <c r="B7" s="47" t="s">
        <v>74</v>
      </c>
      <c r="C7" s="48" t="s">
        <v>90</v>
      </c>
      <c r="D7" s="10" t="s">
        <v>91</v>
      </c>
      <c r="E7" s="49" t="s">
        <v>92</v>
      </c>
      <c r="F7" s="53">
        <v>30</v>
      </c>
      <c r="G7" s="54">
        <v>5</v>
      </c>
      <c r="H7" s="10" t="s">
        <v>93</v>
      </c>
      <c r="I7" s="25">
        <v>45525</v>
      </c>
      <c r="J7" s="25">
        <v>45888</v>
      </c>
      <c r="K7" s="10">
        <v>4.35</v>
      </c>
      <c r="L7" s="10">
        <v>3.35</v>
      </c>
      <c r="M7" s="61">
        <f t="shared" si="0"/>
        <v>1</v>
      </c>
      <c r="N7" s="62">
        <v>2193.12</v>
      </c>
      <c r="O7" s="64" t="s">
        <v>79</v>
      </c>
      <c r="P7" s="62" t="s">
        <v>94</v>
      </c>
      <c r="Q7" s="27">
        <v>1096.56</v>
      </c>
      <c r="R7" s="71"/>
      <c r="S7" s="69"/>
    </row>
    <row r="8" s="35" customFormat="1" ht="48" spans="1:19">
      <c r="A8" s="52">
        <v>5</v>
      </c>
      <c r="B8" s="12" t="s">
        <v>74</v>
      </c>
      <c r="C8" s="48" t="s">
        <v>22</v>
      </c>
      <c r="D8" s="10" t="s">
        <v>95</v>
      </c>
      <c r="E8" s="49" t="s">
        <v>96</v>
      </c>
      <c r="F8" s="55">
        <v>15</v>
      </c>
      <c r="G8" s="55">
        <v>5</v>
      </c>
      <c r="H8" s="133" t="s">
        <v>97</v>
      </c>
      <c r="I8" s="25">
        <v>45561</v>
      </c>
      <c r="J8" s="25">
        <v>45876</v>
      </c>
      <c r="K8" s="10">
        <v>4.35</v>
      </c>
      <c r="L8" s="10">
        <v>3.35</v>
      </c>
      <c r="M8" s="61">
        <f t="shared" si="0"/>
        <v>1</v>
      </c>
      <c r="N8" s="62">
        <v>1903.13</v>
      </c>
      <c r="O8" s="64" t="s">
        <v>79</v>
      </c>
      <c r="P8" s="62" t="s">
        <v>98</v>
      </c>
      <c r="Q8" s="27">
        <v>951.56</v>
      </c>
      <c r="R8" s="70"/>
      <c r="S8" s="69"/>
    </row>
    <row r="9" ht="41" customHeight="1" spans="1:18">
      <c r="A9" s="56" t="s">
        <v>37</v>
      </c>
      <c r="B9" s="56"/>
      <c r="C9" s="57"/>
      <c r="D9" s="57"/>
      <c r="E9" s="56"/>
      <c r="F9" s="56"/>
      <c r="G9" s="56">
        <f>SUM(G4:G8)</f>
        <v>50</v>
      </c>
      <c r="H9" s="56"/>
      <c r="I9" s="56"/>
      <c r="J9" s="56"/>
      <c r="K9" s="56"/>
      <c r="L9" s="56"/>
      <c r="M9" s="56"/>
      <c r="N9" s="56">
        <f>SUM(N4:N8)</f>
        <v>18967.7</v>
      </c>
      <c r="O9" s="56"/>
      <c r="P9" s="56"/>
      <c r="Q9" s="56">
        <f>SUM(Q4:Q8)</f>
        <v>9483.84</v>
      </c>
      <c r="R9" s="56"/>
    </row>
  </sheetData>
  <autoFilter xmlns:etc="http://www.wps.cn/officeDocument/2017/etCustomData" ref="A3:S9" etc:filterBottomFollowUsedRange="0">
    <extLst/>
  </autoFilter>
  <mergeCells count="5">
    <mergeCell ref="A1:R1"/>
    <mergeCell ref="A2:E2"/>
    <mergeCell ref="F2:L2"/>
    <mergeCell ref="M2:O2"/>
    <mergeCell ref="P2:R2"/>
  </mergeCells>
  <dataValidations count="2">
    <dataValidation type="list" allowBlank="1" showInputMessage="1" showErrorMessage="1" sqref="O4:O5">
      <formula1>"全额贴息,LPR贴息,LPR/2,减半贴息"</formula1>
    </dataValidation>
    <dataValidation type="list" allowBlank="1" showInputMessage="1" showErrorMessage="1" sqref="O6:O8">
      <formula1>"全额贴息,LPR贴息,LPR/2,减半贴息,部分贴息"</formula1>
    </dataValidation>
  </dataValidations>
  <pageMargins left="0.7" right="0.7" top="0.75" bottom="0.75" header="0.3" footer="0.3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8"/>
  <sheetViews>
    <sheetView tabSelected="1" workbookViewId="0">
      <selection activeCell="E11" sqref="E11"/>
    </sheetView>
  </sheetViews>
  <sheetFormatPr defaultColWidth="9" defaultRowHeight="13.5" outlineLevelRow="7"/>
  <cols>
    <col min="6" max="6" width="9.25"/>
    <col min="7" max="7" width="9.375"/>
    <col min="9" max="9" width="13.75" customWidth="1"/>
    <col min="10" max="11" width="10.375" customWidth="1"/>
    <col min="15" max="15" width="10.375" customWidth="1"/>
    <col min="19" max="19" width="13.7583333333333" customWidth="1"/>
    <col min="20" max="20" width="10.375" customWidth="1"/>
  </cols>
  <sheetData>
    <row r="1" s="1" customFormat="1" ht="42" customHeight="1" spans="1:18">
      <c r="A1" s="3" t="s">
        <v>99</v>
      </c>
      <c r="B1" s="3"/>
      <c r="C1" s="3"/>
      <c r="D1" s="3"/>
      <c r="E1" s="3"/>
      <c r="F1" s="3"/>
      <c r="G1" s="3"/>
      <c r="H1" s="3"/>
      <c r="I1" s="3"/>
      <c r="J1" s="3"/>
      <c r="K1" s="14"/>
      <c r="L1" s="3"/>
      <c r="M1" s="14"/>
      <c r="N1" s="3"/>
      <c r="O1" s="3"/>
      <c r="P1" s="15"/>
      <c r="Q1" s="15"/>
      <c r="R1" s="3"/>
    </row>
    <row r="2" s="1" customFormat="1" ht="21.75" customHeight="1" spans="1:18">
      <c r="A2" s="4" t="s">
        <v>100</v>
      </c>
      <c r="B2" s="4" t="s">
        <v>101</v>
      </c>
      <c r="C2" s="5"/>
      <c r="D2" s="5"/>
      <c r="E2" s="5"/>
      <c r="F2" s="5"/>
      <c r="G2" s="5"/>
      <c r="H2" s="6"/>
      <c r="I2" s="5"/>
      <c r="J2" s="5"/>
      <c r="K2" s="16"/>
      <c r="L2" s="16"/>
      <c r="M2" s="17"/>
      <c r="N2" s="5" t="s">
        <v>102</v>
      </c>
      <c r="O2" s="18">
        <v>45901</v>
      </c>
      <c r="P2" s="19"/>
      <c r="Q2" s="19"/>
      <c r="R2" s="5"/>
    </row>
    <row r="3" s="1" customFormat="1" ht="82.5" customHeight="1" spans="1:21">
      <c r="A3" s="7" t="s">
        <v>1</v>
      </c>
      <c r="B3" s="7" t="s">
        <v>61</v>
      </c>
      <c r="C3" s="7" t="s">
        <v>62</v>
      </c>
      <c r="D3" s="7" t="s">
        <v>63</v>
      </c>
      <c r="E3" s="7" t="s">
        <v>2</v>
      </c>
      <c r="F3" s="7" t="s">
        <v>103</v>
      </c>
      <c r="G3" s="7" t="s">
        <v>104</v>
      </c>
      <c r="H3" s="8" t="s">
        <v>66</v>
      </c>
      <c r="I3" s="20" t="s">
        <v>105</v>
      </c>
      <c r="J3" s="21" t="s">
        <v>67</v>
      </c>
      <c r="K3" s="7" t="s">
        <v>13</v>
      </c>
      <c r="L3" s="22" t="s">
        <v>8</v>
      </c>
      <c r="M3" s="22" t="s">
        <v>9</v>
      </c>
      <c r="N3" s="23" t="s">
        <v>68</v>
      </c>
      <c r="O3" s="7" t="s">
        <v>69</v>
      </c>
      <c r="P3" s="7" t="s">
        <v>70</v>
      </c>
      <c r="Q3" s="28" t="s">
        <v>71</v>
      </c>
      <c r="R3" s="20" t="s">
        <v>47</v>
      </c>
      <c r="S3" s="20" t="s">
        <v>106</v>
      </c>
      <c r="T3" s="29" t="s">
        <v>107</v>
      </c>
      <c r="U3" s="21" t="s">
        <v>73</v>
      </c>
    </row>
    <row r="4" s="1" customFormat="1" ht="61" customHeight="1" spans="1:21">
      <c r="A4" s="9">
        <v>1</v>
      </c>
      <c r="B4" s="9" t="s">
        <v>74</v>
      </c>
      <c r="C4" s="9" t="s">
        <v>108</v>
      </c>
      <c r="D4" s="10" t="s">
        <v>109</v>
      </c>
      <c r="E4" s="11" t="s">
        <v>110</v>
      </c>
      <c r="F4" s="12">
        <v>3000000</v>
      </c>
      <c r="G4" s="10">
        <v>2150000</v>
      </c>
      <c r="H4" s="10" t="s">
        <v>111</v>
      </c>
      <c r="I4" s="24" t="s">
        <v>112</v>
      </c>
      <c r="J4" s="25">
        <v>45450</v>
      </c>
      <c r="K4" s="25">
        <v>45812</v>
      </c>
      <c r="L4" s="10">
        <v>3.95</v>
      </c>
      <c r="M4" s="10">
        <v>3.45</v>
      </c>
      <c r="N4" s="26">
        <f t="shared" ref="N4:N7" si="0">L4-M4</f>
        <v>0.5</v>
      </c>
      <c r="O4" s="27">
        <v>85396.87</v>
      </c>
      <c r="P4" s="27" t="s">
        <v>113</v>
      </c>
      <c r="Q4" s="27" t="s">
        <v>114</v>
      </c>
      <c r="R4" s="30" t="s">
        <v>56</v>
      </c>
      <c r="S4" s="27">
        <v>42698.44</v>
      </c>
      <c r="T4" s="31">
        <f t="shared" ref="T4:T7" si="1">S4*0.2</f>
        <v>8539.688</v>
      </c>
      <c r="U4" s="29" t="s">
        <v>57</v>
      </c>
    </row>
    <row r="5" s="2" customFormat="1" ht="51" customHeight="1" spans="1:21">
      <c r="A5" s="9">
        <v>2</v>
      </c>
      <c r="B5" s="9" t="s">
        <v>74</v>
      </c>
      <c r="C5" s="9" t="s">
        <v>108</v>
      </c>
      <c r="D5" s="10" t="s">
        <v>115</v>
      </c>
      <c r="E5" s="11" t="s">
        <v>116</v>
      </c>
      <c r="F5" s="12">
        <v>3000000</v>
      </c>
      <c r="G5" s="10">
        <v>3000000</v>
      </c>
      <c r="H5" s="10" t="s">
        <v>117</v>
      </c>
      <c r="I5" s="24" t="s">
        <v>112</v>
      </c>
      <c r="J5" s="25">
        <v>45478</v>
      </c>
      <c r="K5" s="25">
        <v>45839</v>
      </c>
      <c r="L5" s="10">
        <v>3.45</v>
      </c>
      <c r="M5" s="10">
        <v>3.45</v>
      </c>
      <c r="N5" s="26">
        <f t="shared" si="0"/>
        <v>0</v>
      </c>
      <c r="O5" s="27">
        <v>103787.5</v>
      </c>
      <c r="P5" s="27" t="s">
        <v>113</v>
      </c>
      <c r="Q5" s="27" t="s">
        <v>118</v>
      </c>
      <c r="R5" s="30" t="s">
        <v>56</v>
      </c>
      <c r="S5" s="27">
        <v>51893.75</v>
      </c>
      <c r="T5" s="31">
        <f t="shared" si="1"/>
        <v>10378.75</v>
      </c>
      <c r="U5" s="29" t="s">
        <v>30</v>
      </c>
    </row>
    <row r="6" s="2" customFormat="1" ht="51" customHeight="1" spans="1:21">
      <c r="A6" s="9">
        <v>3</v>
      </c>
      <c r="B6" s="9" t="s">
        <v>74</v>
      </c>
      <c r="C6" s="9" t="s">
        <v>108</v>
      </c>
      <c r="D6" s="10" t="s">
        <v>119</v>
      </c>
      <c r="E6" s="11" t="s">
        <v>120</v>
      </c>
      <c r="F6" s="12">
        <v>3000000</v>
      </c>
      <c r="G6" s="10">
        <v>3000000</v>
      </c>
      <c r="H6" s="10" t="s">
        <v>121</v>
      </c>
      <c r="I6" s="24" t="s">
        <v>112</v>
      </c>
      <c r="J6" s="25">
        <v>45492</v>
      </c>
      <c r="K6" s="25">
        <v>45855</v>
      </c>
      <c r="L6" s="10">
        <v>3</v>
      </c>
      <c r="M6" s="10">
        <v>3.45</v>
      </c>
      <c r="N6" s="26">
        <f t="shared" si="0"/>
        <v>-0.45</v>
      </c>
      <c r="O6" s="27">
        <v>90750</v>
      </c>
      <c r="P6" s="27" t="s">
        <v>113</v>
      </c>
      <c r="Q6" s="27" t="s">
        <v>122</v>
      </c>
      <c r="R6" s="30" t="s">
        <v>56</v>
      </c>
      <c r="S6" s="27">
        <v>45375</v>
      </c>
      <c r="T6" s="31">
        <f t="shared" si="1"/>
        <v>9075</v>
      </c>
      <c r="U6" s="9" t="s">
        <v>30</v>
      </c>
    </row>
    <row r="7" s="2" customFormat="1" ht="34" customHeight="1" spans="1:21">
      <c r="A7" s="9">
        <v>4</v>
      </c>
      <c r="B7" s="9" t="s">
        <v>74</v>
      </c>
      <c r="C7" s="9" t="s">
        <v>108</v>
      </c>
      <c r="D7" s="10" t="s">
        <v>123</v>
      </c>
      <c r="E7" s="11" t="s">
        <v>124</v>
      </c>
      <c r="F7" s="12">
        <v>3000000</v>
      </c>
      <c r="G7" s="10">
        <v>3000000</v>
      </c>
      <c r="H7" s="10" t="s">
        <v>125</v>
      </c>
      <c r="I7" s="24" t="s">
        <v>112</v>
      </c>
      <c r="J7" s="25">
        <v>45520</v>
      </c>
      <c r="K7" s="25">
        <v>45882</v>
      </c>
      <c r="L7" s="10">
        <v>3.45</v>
      </c>
      <c r="M7" s="10">
        <v>3.35</v>
      </c>
      <c r="N7" s="26">
        <f t="shared" si="0"/>
        <v>0.1</v>
      </c>
      <c r="O7" s="27">
        <v>104075.08</v>
      </c>
      <c r="P7" s="27" t="s">
        <v>113</v>
      </c>
      <c r="Q7" s="27" t="s">
        <v>126</v>
      </c>
      <c r="R7" s="30" t="s">
        <v>56</v>
      </c>
      <c r="S7" s="27">
        <v>52037.54</v>
      </c>
      <c r="T7" s="31">
        <f t="shared" si="1"/>
        <v>10407.508</v>
      </c>
      <c r="U7" s="9" t="s">
        <v>30</v>
      </c>
    </row>
    <row r="8" s="2" customFormat="1" ht="34" customHeight="1" spans="1:21">
      <c r="A8" s="9" t="s">
        <v>127</v>
      </c>
      <c r="B8" s="13"/>
      <c r="C8" s="13"/>
      <c r="D8" s="13"/>
      <c r="E8" s="13"/>
      <c r="F8" s="13"/>
      <c r="G8" s="13">
        <f>SUM(G4:G7)</f>
        <v>11150000</v>
      </c>
      <c r="H8" s="13"/>
      <c r="I8" s="13"/>
      <c r="J8" s="13"/>
      <c r="K8" s="13"/>
      <c r="L8" s="13"/>
      <c r="M8" s="13"/>
      <c r="N8" s="13"/>
      <c r="O8" s="13">
        <f>SUM(O4:O7)</f>
        <v>384009.45</v>
      </c>
      <c r="P8" s="13"/>
      <c r="Q8" s="13"/>
      <c r="R8" s="13"/>
      <c r="S8" s="32">
        <f>SUM(S4:S7)</f>
        <v>192004.73</v>
      </c>
      <c r="T8" s="33">
        <f>SUM(T4:T5)</f>
        <v>18918.438</v>
      </c>
      <c r="U8" s="13"/>
    </row>
  </sheetData>
  <mergeCells count="1">
    <mergeCell ref="A1:R1"/>
  </mergeCells>
  <pageMargins left="0.7" right="0.7" top="0.75" bottom="0.75" header="0.3" footer="0.3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个人（4人）</vt:lpstr>
      <vt:lpstr>小微企业（1户）</vt:lpstr>
      <vt:lpstr>农商行个人5人</vt:lpstr>
      <vt:lpstr>农商行小微企业4户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三农金融部收文员</dc:creator>
  <cp:lastModifiedBy>再回首</cp:lastModifiedBy>
  <dcterms:created xsi:type="dcterms:W3CDTF">2022-12-05T10:13:00Z</dcterms:created>
  <dcterms:modified xsi:type="dcterms:W3CDTF">2025-09-01T05:05:53Z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88C5816B1FAF4EDEB09520BD8CDD4052_13</vt:lpwstr>
  </property>
</Properties>
</file>